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BMSB" sheetId="1" r:id="rId1"/>
    <sheet name="PL" sheetId="2" r:id="rId2"/>
    <sheet name="BS" sheetId="3" r:id="rId3"/>
    <sheet name="Equity" sheetId="4" r:id="rId4"/>
    <sheet name="Cashflow" sheetId="5" r:id="rId5"/>
  </sheets>
  <definedNames/>
  <calcPr fullCalcOnLoad="1"/>
</workbook>
</file>

<file path=xl/sharedStrings.xml><?xml version="1.0" encoding="utf-8"?>
<sst xmlns="http://schemas.openxmlformats.org/spreadsheetml/2006/main" count="224" uniqueCount="149">
  <si>
    <t>B. I. G. INDUSTRIES BERHAD (195285-D)</t>
  </si>
  <si>
    <t>(Incorporated in Malaysia)</t>
  </si>
  <si>
    <t>RM'000</t>
  </si>
  <si>
    <t>Revenue</t>
  </si>
  <si>
    <t>Other operating income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</si>
  <si>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</si>
  <si>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</si>
  <si>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</si>
  <si>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</si>
  <si>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</si>
  <si>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Other investments</t>
  </si>
  <si>
    <t>Current assets</t>
  </si>
  <si>
    <t>Inventories</t>
  </si>
  <si>
    <t>Trade receivables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</si>
  <si>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</si>
  <si>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</si>
  <si>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</si>
  <si>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</si>
  <si>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</si>
  <si>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</si>
  <si>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</si>
  <si>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</si>
  <si>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</si>
  <si>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Tax payable</t>
  </si>
  <si>
    <t>Share capital</t>
  </si>
  <si>
    <t>Term loans</t>
  </si>
  <si>
    <t>Deferred taxation</t>
  </si>
  <si>
    <t>Distributable</t>
  </si>
  <si>
    <t>Total</t>
  </si>
  <si>
    <t>Cash flows from operating activities</t>
  </si>
  <si>
    <t>Adjustments for :</t>
  </si>
  <si>
    <t>Depreciation of property, plant and equipment</t>
  </si>
  <si>
    <t>Interest expense</t>
  </si>
  <si>
    <t>Changes in working capital:</t>
  </si>
  <si>
    <t>Receivables</t>
  </si>
  <si>
    <t>Payables</t>
  </si>
  <si>
    <t>Interest paid</t>
  </si>
  <si>
    <t>Interest received</t>
  </si>
  <si>
    <t>Taxation paid net of refund</t>
  </si>
  <si>
    <t>Cash flows from investing activities</t>
  </si>
  <si>
    <t>Purchase of property, plant and equipment</t>
  </si>
  <si>
    <t>Addition to quarry development expenditure</t>
  </si>
  <si>
    <t>Cash flows from financing activities</t>
  </si>
  <si>
    <t>Cash and cash equivalents comprise:</t>
  </si>
  <si>
    <t>Land held for development</t>
  </si>
  <si>
    <t>INDIVIDUAL  QUARTER</t>
  </si>
  <si>
    <t>CUMMULATIVE  QUARTER</t>
  </si>
  <si>
    <t>Preceeding</t>
  </si>
  <si>
    <t>Year</t>
  </si>
  <si>
    <t>Current Year</t>
  </si>
  <si>
    <t>Corresponding</t>
  </si>
  <si>
    <t>Quarter</t>
  </si>
  <si>
    <t>ADDITIONAL  INFORMATION</t>
  </si>
  <si>
    <t>Gross Interest Income</t>
  </si>
  <si>
    <t>Gross Interest expenses</t>
  </si>
  <si>
    <t>Interest income</t>
  </si>
  <si>
    <t>Operating profit before working capital changes</t>
  </si>
  <si>
    <t>Cash and cash equivalents at end of period</t>
  </si>
  <si>
    <t>Cash and cash equivalents at beginning of period</t>
  </si>
  <si>
    <t xml:space="preserve">CONDENSED CONSOLIDATED BALANCE SHEET </t>
  </si>
  <si>
    <t>CONDENSED CONSOLIDATED STATEMENT OF CHANGES IN EQUITY</t>
  </si>
  <si>
    <t>CONDENSED CONSOLIDATED CASH FLOW STATEMENT</t>
  </si>
  <si>
    <t>Operating profit before taxation</t>
  </si>
  <si>
    <t>CONDENSED CONSOLIDATED INCOME STATEMENT</t>
  </si>
  <si>
    <t>2005</t>
  </si>
  <si>
    <t>Amount due to related companies</t>
  </si>
  <si>
    <t>At 1 January 2005</t>
  </si>
  <si>
    <t>Decrease in bank borrowings</t>
  </si>
  <si>
    <t>Amortisation of quarry development expenditure</t>
  </si>
  <si>
    <t>Property development costs</t>
  </si>
  <si>
    <t>Other receivables, deposits and prepayments</t>
  </si>
  <si>
    <t>As at end of Current Quarter</t>
  </si>
  <si>
    <t>As at Preceding Financial Year End</t>
  </si>
  <si>
    <t>2006</t>
  </si>
  <si>
    <t>Changes in inventories of finished goods</t>
  </si>
  <si>
    <t>Inventories purchased and raw materials consumed</t>
  </si>
  <si>
    <t>Staff costs</t>
  </si>
  <si>
    <t>Amortisation of quarry development expenses</t>
  </si>
  <si>
    <t>Other operating expenses</t>
  </si>
  <si>
    <t>Finance cost</t>
  </si>
  <si>
    <t>Taxation</t>
  </si>
  <si>
    <t>Attributable to:</t>
  </si>
  <si>
    <t>Equity holders of the parent</t>
  </si>
  <si>
    <t>Minority interest</t>
  </si>
  <si>
    <t>Earning per share attributable to equity</t>
  </si>
  <si>
    <t>holders of the parent:</t>
  </si>
  <si>
    <t>31 December 2005</t>
  </si>
  <si>
    <t>TOTAL ASSETS</t>
  </si>
  <si>
    <t>EQUITY AND LIABILITIES</t>
  </si>
  <si>
    <t>Equity attributable to equity holders of the parent</t>
  </si>
  <si>
    <t>ASSETS</t>
  </si>
  <si>
    <t>Share premium</t>
  </si>
  <si>
    <t>Other reserves</t>
  </si>
  <si>
    <t>Revenue reserve</t>
  </si>
  <si>
    <t>Total equity</t>
  </si>
  <si>
    <t>Non-current liabilities</t>
  </si>
  <si>
    <t>Total liabilities</t>
  </si>
  <si>
    <t>TOTAL EQUITY AND LIABILITIES</t>
  </si>
  <si>
    <t>|-------------</t>
  </si>
  <si>
    <t>Share Capital</t>
  </si>
  <si>
    <t>Share Premium</t>
  </si>
  <si>
    <t>Reserve arising on consolidation</t>
  </si>
  <si>
    <t>Revenue Reserve</t>
  </si>
  <si>
    <t>Attributable to Equity Holders of Parent--------------|</t>
  </si>
  <si>
    <t>|-------Non-distributable--------------|</t>
  </si>
  <si>
    <t>Minority Interest</t>
  </si>
  <si>
    <t>Total Equity</t>
  </si>
  <si>
    <t>At 1 January 2006</t>
  </si>
  <si>
    <t>for the year ended 31 December 2005 and the accompanying explanatory notes attached to the interim financial</t>
  </si>
  <si>
    <t>statements</t>
  </si>
  <si>
    <t>The condensed consolidated balance sheet should be read in conjunction with the audited financial statement</t>
  </si>
  <si>
    <t>statement for the year ended 31 December 2005 and the accompanying explanatory notes attached to the interim financial</t>
  </si>
  <si>
    <t xml:space="preserve">The condensed consolidated statement of changes in equity should be read in conjunction with the audited financial </t>
  </si>
  <si>
    <t xml:space="preserve">The condensed consolidated cash flow statement should be read in conjunction with the audited financial </t>
  </si>
  <si>
    <t>financial statements</t>
  </si>
  <si>
    <t xml:space="preserve">statement for the year ended 31 December 2005 and the accompanying explanatory notes attached to the interim </t>
  </si>
  <si>
    <t>Net assets per share attributable to ordinary equity holders of the parent (RM)</t>
  </si>
  <si>
    <t>As previously stated</t>
  </si>
  <si>
    <t>As restated</t>
  </si>
  <si>
    <t>Adjustment - Effect of adopting FRS 3</t>
  </si>
  <si>
    <t>Cash generated from/(used in) operations</t>
  </si>
  <si>
    <t>Net cash used in financing activities</t>
  </si>
  <si>
    <t>The condensed consolidated income statement should be read in conjunction with the audited financial statement</t>
  </si>
  <si>
    <t>To Date</t>
  </si>
  <si>
    <t>30/6/2006</t>
  </si>
  <si>
    <t>30/6/2005</t>
  </si>
  <si>
    <t>Proposed/Declared dividend per share (sen)</t>
  </si>
  <si>
    <t>For the six months ended 30 June 2006</t>
  </si>
  <si>
    <t>3 months ended 30 June</t>
  </si>
  <si>
    <t>6 months ended 30 June 06</t>
  </si>
  <si>
    <t>30 June 2006</t>
  </si>
  <si>
    <t>Net profit for the 6 months</t>
  </si>
  <si>
    <t>At 30 June 2006</t>
  </si>
  <si>
    <t>At 30 June 2005</t>
  </si>
  <si>
    <t>30 June 2005</t>
  </si>
  <si>
    <t>Realised loss on disposal of quoted shares</t>
  </si>
  <si>
    <t>Proceed from disposal of quoted shares</t>
  </si>
  <si>
    <t>Proceed from conversion of warrants</t>
  </si>
  <si>
    <t>Net of draw down and payment of lease payable</t>
  </si>
  <si>
    <t>Net cash generated from / (used in) operating activities</t>
  </si>
  <si>
    <t>Net cash (used in) / generated from investing activities</t>
  </si>
  <si>
    <t>Net increase in cash and cash equivalents</t>
  </si>
  <si>
    <t>Basic earnings / (loss) per ordinary share (sen)</t>
  </si>
  <si>
    <t>Diluted earnings / (loss) per ordinary share (sen)</t>
  </si>
  <si>
    <t>Basic earnings / (loss) per share (sen)</t>
  </si>
  <si>
    <t>Profit / (loss) before taxation</t>
  </si>
  <si>
    <t>Net profit / (loss) for the period</t>
  </si>
  <si>
    <t>Allowance for diminuition in value</t>
  </si>
  <si>
    <t>Net profit / (loss) attributable to ordinary equity holders of the parent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</si>
</sst>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_);\(0\)"/>
  </numFmts>
  <fonts count="12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name val="Arial"/>
      <family val="0"/>
    </font>
    <font>
      <b/>
      <sz val="13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0" xfId="15" applyNumberFormat="1" applyFont="1" applyAlignment="1" quotePrefix="1">
      <alignment horizontal="centerContinuous"/>
    </xf>
    <xf numFmtId="164" fontId="8" fillId="0" borderId="0" xfId="15" applyNumberFormat="1" applyFont="1" applyAlignment="1">
      <alignment horizontal="centerContinuous"/>
    </xf>
    <xf numFmtId="164" fontId="8" fillId="0" borderId="0" xfId="15" applyNumberFormat="1" applyFont="1" applyAlignment="1" quotePrefix="1">
      <alignment horizontal="center"/>
    </xf>
    <xf numFmtId="164" fontId="8" fillId="0" borderId="0" xfId="15" applyNumberFormat="1" applyFont="1" applyAlignment="1">
      <alignment horizontal="center"/>
    </xf>
    <xf numFmtId="164" fontId="8" fillId="0" borderId="8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43" fontId="8" fillId="0" borderId="9" xfId="15" applyFont="1" applyBorder="1" applyAlignment="1">
      <alignment/>
    </xf>
    <xf numFmtId="43" fontId="8" fillId="0" borderId="9" xfId="15" applyNumberFormat="1" applyFont="1" applyBorder="1" applyAlignment="1">
      <alignment/>
    </xf>
    <xf numFmtId="164" fontId="7" fillId="0" borderId="0" xfId="15" applyNumberFormat="1" applyFont="1" applyAlignment="1">
      <alignment horizontal="left"/>
    </xf>
    <xf numFmtId="164" fontId="7" fillId="0" borderId="0" xfId="15" applyNumberFormat="1" applyFont="1" applyAlignment="1">
      <alignment horizontal="centerContinuous"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 quotePrefix="1">
      <alignment horizontal="center" wrapText="1"/>
    </xf>
    <xf numFmtId="164" fontId="8" fillId="0" borderId="10" xfId="15" applyNumberFormat="1" applyFont="1" applyBorder="1" applyAlignment="1">
      <alignment/>
    </xf>
    <xf numFmtId="0" fontId="9" fillId="0" borderId="0" xfId="0" applyFont="1" applyAlignment="1">
      <alignment/>
    </xf>
    <xf numFmtId="164" fontId="10" fillId="0" borderId="11" xfId="15" applyNumberFormat="1" applyFont="1" applyBorder="1" applyAlignment="1">
      <alignment/>
    </xf>
    <xf numFmtId="164" fontId="10" fillId="0" borderId="1" xfId="15" applyNumberFormat="1" applyFont="1" applyBorder="1" applyAlignment="1">
      <alignment horizontal="center"/>
    </xf>
    <xf numFmtId="164" fontId="10" fillId="0" borderId="2" xfId="15" applyNumberFormat="1" applyFont="1" applyBorder="1" applyAlignment="1">
      <alignment horizontal="center"/>
    </xf>
    <xf numFmtId="164" fontId="10" fillId="0" borderId="11" xfId="15" applyNumberFormat="1" applyFont="1" applyBorder="1" applyAlignment="1">
      <alignment horizontal="center"/>
    </xf>
    <xf numFmtId="164" fontId="10" fillId="0" borderId="5" xfId="15" applyNumberFormat="1" applyFont="1" applyBorder="1" applyAlignment="1">
      <alignment horizontal="center"/>
    </xf>
    <xf numFmtId="164" fontId="10" fillId="0" borderId="4" xfId="15" applyNumberFormat="1" applyFont="1" applyBorder="1" applyAlignment="1">
      <alignment horizontal="center"/>
    </xf>
    <xf numFmtId="164" fontId="9" fillId="0" borderId="1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43" fontId="9" fillId="0" borderId="2" xfId="15" applyNumberFormat="1" applyFont="1" applyBorder="1" applyAlignment="1">
      <alignment/>
    </xf>
    <xf numFmtId="164" fontId="9" fillId="0" borderId="2" xfId="15" applyNumberFormat="1" applyFont="1" applyBorder="1" applyAlignment="1">
      <alignment horizontal="center"/>
    </xf>
    <xf numFmtId="164" fontId="9" fillId="0" borderId="4" xfId="15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64" fontId="10" fillId="0" borderId="12" xfId="15" applyNumberFormat="1" applyFont="1" applyBorder="1" applyAlignment="1">
      <alignment/>
    </xf>
    <xf numFmtId="164" fontId="8" fillId="0" borderId="0" xfId="15" applyNumberFormat="1" applyFont="1" applyFill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1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7" xfId="15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43" fontId="9" fillId="0" borderId="2" xfId="15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1" xfId="0" applyFont="1" applyBorder="1" applyAlignment="1">
      <alignment/>
    </xf>
    <xf numFmtId="164" fontId="9" fillId="0" borderId="12" xfId="15" applyNumberFormat="1" applyFont="1" applyBorder="1" applyAlignment="1">
      <alignment/>
    </xf>
    <xf numFmtId="164" fontId="9" fillId="0" borderId="13" xfId="15" applyNumberFormat="1" applyFont="1" applyBorder="1" applyAlignment="1">
      <alignment/>
    </xf>
    <xf numFmtId="164" fontId="9" fillId="0" borderId="12" xfId="15" applyNumberFormat="1" applyFont="1" applyBorder="1" applyAlignment="1">
      <alignment horizontal="center" wrapText="1"/>
    </xf>
    <xf numFmtId="164" fontId="9" fillId="0" borderId="13" xfId="15" applyNumberFormat="1" applyFont="1" applyBorder="1" applyAlignment="1">
      <alignment horizontal="center" wrapText="1"/>
    </xf>
    <xf numFmtId="164" fontId="9" fillId="0" borderId="11" xfId="15" applyNumberFormat="1" applyFont="1" applyBorder="1" applyAlignment="1">
      <alignment horizontal="center"/>
    </xf>
    <xf numFmtId="43" fontId="9" fillId="0" borderId="14" xfId="15" applyNumberFormat="1" applyFont="1" applyBorder="1" applyAlignment="1">
      <alignment horizontal="center"/>
    </xf>
    <xf numFmtId="43" fontId="9" fillId="0" borderId="11" xfId="15" applyNumberFormat="1" applyFont="1" applyBorder="1" applyAlignment="1">
      <alignment/>
    </xf>
    <xf numFmtId="43" fontId="9" fillId="0" borderId="14" xfId="15" applyNumberFormat="1" applyFont="1" applyBorder="1" applyAlignment="1">
      <alignment/>
    </xf>
    <xf numFmtId="0" fontId="9" fillId="0" borderId="5" xfId="0" applyFont="1" applyBorder="1" applyAlignment="1">
      <alignment/>
    </xf>
    <xf numFmtId="164" fontId="9" fillId="0" borderId="5" xfId="15" applyNumberFormat="1" applyFont="1" applyBorder="1" applyAlignment="1">
      <alignment/>
    </xf>
    <xf numFmtId="164" fontId="9" fillId="0" borderId="15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164" fontId="8" fillId="0" borderId="16" xfId="15" applyNumberFormat="1" applyFont="1" applyBorder="1" applyAlignment="1">
      <alignment/>
    </xf>
    <xf numFmtId="0" fontId="7" fillId="0" borderId="0" xfId="0" applyFont="1" applyAlignment="1">
      <alignment wrapText="1"/>
    </xf>
    <xf numFmtId="164" fontId="8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15" applyNumberFormat="1" applyFont="1" applyBorder="1" applyAlignment="1">
      <alignment horizontal="left"/>
    </xf>
    <xf numFmtId="164" fontId="8" fillId="0" borderId="0" xfId="15" applyNumberFormat="1" applyFont="1" applyBorder="1" applyAlignment="1">
      <alignment horizontal="left"/>
    </xf>
    <xf numFmtId="164" fontId="8" fillId="0" borderId="0" xfId="15" applyNumberFormat="1" applyFont="1" applyBorder="1" applyAlignment="1" quotePrefix="1">
      <alignment horizontal="center" wrapText="1"/>
    </xf>
    <xf numFmtId="164" fontId="8" fillId="0" borderId="0" xfId="15" applyNumberFormat="1" applyFont="1" applyFill="1" applyBorder="1" applyAlignment="1">
      <alignment/>
    </xf>
    <xf numFmtId="164" fontId="2" fillId="0" borderId="0" xfId="15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8" fillId="0" borderId="0" xfId="15" applyNumberFormat="1" applyFont="1" applyAlignment="1">
      <alignment/>
    </xf>
    <xf numFmtId="164" fontId="8" fillId="0" borderId="0" xfId="0" applyNumberFormat="1" applyFont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3" fontId="8" fillId="0" borderId="0" xfId="15" applyFont="1" applyAlignment="1">
      <alignment horizontal="center"/>
    </xf>
    <xf numFmtId="175" fontId="8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164" fontId="10" fillId="0" borderId="17" xfId="15" applyNumberFormat="1" applyFont="1" applyBorder="1" applyAlignment="1">
      <alignment horizontal="center"/>
    </xf>
    <xf numFmtId="164" fontId="10" fillId="0" borderId="18" xfId="15" applyNumberFormat="1" applyFont="1" applyBorder="1" applyAlignment="1">
      <alignment horizontal="center"/>
    </xf>
    <xf numFmtId="164" fontId="10" fillId="0" borderId="17" xfId="15" applyNumberFormat="1" applyFont="1" applyBorder="1" applyAlignment="1">
      <alignment/>
    </xf>
    <xf numFmtId="164" fontId="10" fillId="0" borderId="18" xfId="15" applyNumberFormat="1" applyFont="1" applyBorder="1" applyAlignment="1">
      <alignment/>
    </xf>
    <xf numFmtId="164" fontId="10" fillId="0" borderId="17" xfId="15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8">
      <selection activeCell="G23" sqref="G23"/>
    </sheetView>
  </sheetViews>
  <sheetFormatPr defaultColWidth="9.140625" defaultRowHeight="12.75"/>
  <cols>
    <col min="1" max="1" width="35.57421875" style="0" customWidth="1"/>
    <col min="2" max="2" width="16.421875" style="0" customWidth="1"/>
    <col min="3" max="3" width="19.28125" style="0" customWidth="1"/>
    <col min="4" max="4" width="16.8515625" style="0" customWidth="1"/>
    <col min="5" max="5" width="19.28125" style="0" customWidth="1"/>
  </cols>
  <sheetData>
    <row r="1" spans="1:5" ht="16.5">
      <c r="A1" s="63"/>
      <c r="B1" s="112" t="s">
        <v>45</v>
      </c>
      <c r="C1" s="113"/>
      <c r="D1" s="112" t="s">
        <v>46</v>
      </c>
      <c r="E1" s="113"/>
    </row>
    <row r="2" spans="1:5" ht="16.5">
      <c r="A2" s="64"/>
      <c r="B2" s="57"/>
      <c r="C2" s="45" t="s">
        <v>47</v>
      </c>
      <c r="D2" s="44"/>
      <c r="E2" s="45" t="s">
        <v>47</v>
      </c>
    </row>
    <row r="3" spans="1:5" ht="16.5">
      <c r="A3" s="64"/>
      <c r="B3" s="44"/>
      <c r="C3" s="46" t="s">
        <v>48</v>
      </c>
      <c r="D3" s="44"/>
      <c r="E3" s="46" t="s">
        <v>48</v>
      </c>
    </row>
    <row r="4" spans="1:5" ht="16.5">
      <c r="A4" s="64"/>
      <c r="B4" s="46" t="s">
        <v>49</v>
      </c>
      <c r="C4" s="46" t="s">
        <v>50</v>
      </c>
      <c r="D4" s="47" t="s">
        <v>49</v>
      </c>
      <c r="E4" s="46" t="s">
        <v>50</v>
      </c>
    </row>
    <row r="5" spans="1:5" ht="16.5">
      <c r="A5" s="64"/>
      <c r="B5" s="47" t="s">
        <v>51</v>
      </c>
      <c r="C5" s="46" t="s">
        <v>51</v>
      </c>
      <c r="D5" s="47" t="s">
        <v>123</v>
      </c>
      <c r="E5" s="46" t="s">
        <v>51</v>
      </c>
    </row>
    <row r="6" spans="1:5" ht="16.5">
      <c r="A6" s="64"/>
      <c r="B6" s="47" t="s">
        <v>124</v>
      </c>
      <c r="C6" s="46" t="s">
        <v>125</v>
      </c>
      <c r="D6" s="47" t="s">
        <v>124</v>
      </c>
      <c r="E6" s="46" t="s">
        <v>125</v>
      </c>
    </row>
    <row r="7" spans="1:5" ht="16.5">
      <c r="A7" s="65"/>
      <c r="B7" s="48" t="s">
        <v>2</v>
      </c>
      <c r="C7" s="49" t="s">
        <v>2</v>
      </c>
      <c r="D7" s="48" t="s">
        <v>2</v>
      </c>
      <c r="E7" s="49" t="s">
        <v>2</v>
      </c>
    </row>
    <row r="8" spans="1:5" ht="16.5">
      <c r="A8" s="64"/>
      <c r="B8" s="50"/>
      <c r="C8" s="50"/>
      <c r="D8" s="50"/>
      <c r="E8" s="50"/>
    </row>
    <row r="9" spans="1:5" ht="16.5">
      <c r="A9" s="64" t="s">
        <v>3</v>
      </c>
      <c r="B9" s="51">
        <f>+PL!B11</f>
        <v>17868</v>
      </c>
      <c r="C9" s="51">
        <f>+PL!C11</f>
        <v>25283</v>
      </c>
      <c r="D9" s="51">
        <f>+PL!E11</f>
        <v>36596</v>
      </c>
      <c r="E9" s="51">
        <f>+PL!F11</f>
        <v>47057</v>
      </c>
    </row>
    <row r="10" spans="1:5" ht="16.5">
      <c r="A10" s="64"/>
      <c r="B10" s="51"/>
      <c r="C10" s="51"/>
      <c r="D10" s="51"/>
      <c r="E10" s="51"/>
    </row>
    <row r="11" spans="1:5" ht="16.5">
      <c r="A11" s="64" t="s">
        <v>145</v>
      </c>
      <c r="B11" s="51">
        <f>+PL!B21</f>
        <v>388</v>
      </c>
      <c r="C11" s="51">
        <f>+PL!C21</f>
        <v>-588</v>
      </c>
      <c r="D11" s="51">
        <f>+PL!E21</f>
        <v>1135</v>
      </c>
      <c r="E11" s="51">
        <f>+PL!F21</f>
        <v>887</v>
      </c>
    </row>
    <row r="12" spans="1:5" ht="16.5">
      <c r="A12" s="64"/>
      <c r="B12" s="51"/>
      <c r="C12" s="51"/>
      <c r="D12" s="51"/>
      <c r="E12" s="51"/>
    </row>
    <row r="13" spans="1:5" ht="16.5">
      <c r="A13" s="64" t="s">
        <v>146</v>
      </c>
      <c r="B13" s="51">
        <f>+PL!B23</f>
        <v>376</v>
      </c>
      <c r="C13" s="51">
        <f>+PL!C23</f>
        <v>-588</v>
      </c>
      <c r="D13" s="51">
        <f>+PL!E23</f>
        <v>1117</v>
      </c>
      <c r="E13" s="51">
        <f>+PL!F23</f>
        <v>887</v>
      </c>
    </row>
    <row r="14" spans="1:5" ht="16.5">
      <c r="A14" s="64"/>
      <c r="B14" s="51"/>
      <c r="C14" s="51"/>
      <c r="D14" s="51"/>
      <c r="E14" s="51"/>
    </row>
    <row r="15" spans="1:5" ht="49.5">
      <c r="A15" s="111" t="s">
        <v>148</v>
      </c>
      <c r="B15" s="51">
        <f>+PL!B26</f>
        <v>378</v>
      </c>
      <c r="C15" s="51">
        <f>+PL!C26</f>
        <v>-588</v>
      </c>
      <c r="D15" s="51">
        <f>+PL!E26</f>
        <v>1169</v>
      </c>
      <c r="E15" s="51">
        <f>+PL!F26</f>
        <v>887</v>
      </c>
    </row>
    <row r="16" spans="1:5" ht="16.5">
      <c r="A16" s="64"/>
      <c r="B16" s="51"/>
      <c r="C16" s="51"/>
      <c r="D16" s="51"/>
      <c r="E16" s="51"/>
    </row>
    <row r="17" spans="1:5" ht="33">
      <c r="A17" s="111" t="s">
        <v>144</v>
      </c>
      <c r="B17" s="66">
        <f>+PL!B33</f>
        <v>0.79</v>
      </c>
      <c r="C17" s="52">
        <f>+PL!C33</f>
        <v>-1.22</v>
      </c>
      <c r="D17" s="52">
        <f>+PL!E33</f>
        <v>2.43</v>
      </c>
      <c r="E17" s="52">
        <f>+PL!F33</f>
        <v>1.84</v>
      </c>
    </row>
    <row r="18" spans="1:5" ht="16.5">
      <c r="A18" s="64"/>
      <c r="B18" s="51"/>
      <c r="C18" s="51"/>
      <c r="D18" s="51"/>
      <c r="E18" s="51"/>
    </row>
    <row r="19" spans="1:5" ht="33">
      <c r="A19" s="111" t="s">
        <v>126</v>
      </c>
      <c r="B19" s="66">
        <v>0</v>
      </c>
      <c r="C19" s="53">
        <v>0</v>
      </c>
      <c r="D19" s="52">
        <v>0</v>
      </c>
      <c r="E19" s="51">
        <v>0</v>
      </c>
    </row>
    <row r="20" spans="1:5" ht="16.5">
      <c r="A20" s="65"/>
      <c r="B20" s="54"/>
      <c r="C20" s="54"/>
      <c r="D20" s="54"/>
      <c r="E20" s="54"/>
    </row>
    <row r="21" spans="2:5" ht="12.75">
      <c r="B21" s="9"/>
      <c r="C21" s="9"/>
      <c r="D21" s="9"/>
      <c r="E21" s="9"/>
    </row>
    <row r="22" spans="1:5" ht="16.5">
      <c r="A22" s="67"/>
      <c r="B22" s="114" t="s">
        <v>71</v>
      </c>
      <c r="C22" s="115"/>
      <c r="D22" s="116" t="s">
        <v>72</v>
      </c>
      <c r="E22" s="117"/>
    </row>
    <row r="23" spans="1:5" ht="16.5">
      <c r="A23" s="68"/>
      <c r="B23" s="69"/>
      <c r="C23" s="70"/>
      <c r="D23" s="71"/>
      <c r="E23" s="72"/>
    </row>
    <row r="24" spans="1:5" ht="49.5">
      <c r="A24" s="103" t="s">
        <v>116</v>
      </c>
      <c r="B24" s="73"/>
      <c r="C24" s="74">
        <f>+'BS'!D55</f>
        <v>1.22644098810613</v>
      </c>
      <c r="D24" s="75"/>
      <c r="E24" s="76">
        <f>+'BS'!F55</f>
        <v>1.2021334109623223</v>
      </c>
    </row>
    <row r="25" spans="1:5" ht="16.5">
      <c r="A25" s="77"/>
      <c r="B25" s="78"/>
      <c r="C25" s="79"/>
      <c r="D25" s="78"/>
      <c r="E25" s="79"/>
    </row>
    <row r="26" spans="1:5" ht="16.5" customHeight="1">
      <c r="A26" s="43"/>
      <c r="B26" s="80"/>
      <c r="C26" s="80"/>
      <c r="D26" s="80"/>
      <c r="E26" s="80"/>
    </row>
    <row r="27" spans="1:5" ht="16.5">
      <c r="A27" s="81" t="s">
        <v>52</v>
      </c>
      <c r="B27" s="80"/>
      <c r="C27" s="80"/>
      <c r="D27" s="80"/>
      <c r="E27" s="80"/>
    </row>
    <row r="28" spans="1:5" ht="16.5">
      <c r="A28" s="43"/>
      <c r="B28" s="80"/>
      <c r="C28" s="80"/>
      <c r="D28" s="80"/>
      <c r="E28" s="80"/>
    </row>
    <row r="29" spans="1:5" ht="16.5">
      <c r="A29" s="63"/>
      <c r="B29" s="112" t="s">
        <v>45</v>
      </c>
      <c r="C29" s="113"/>
      <c r="D29" s="112" t="s">
        <v>46</v>
      </c>
      <c r="E29" s="113"/>
    </row>
    <row r="30" spans="1:5" ht="16.5">
      <c r="A30" s="64"/>
      <c r="B30" s="57"/>
      <c r="C30" s="45" t="s">
        <v>47</v>
      </c>
      <c r="D30" s="44"/>
      <c r="E30" s="45" t="s">
        <v>47</v>
      </c>
    </row>
    <row r="31" spans="1:5" ht="16.5">
      <c r="A31" s="64"/>
      <c r="B31" s="44"/>
      <c r="C31" s="46" t="s">
        <v>48</v>
      </c>
      <c r="D31" s="44"/>
      <c r="E31" s="46" t="s">
        <v>48</v>
      </c>
    </row>
    <row r="32" spans="1:5" ht="16.5">
      <c r="A32" s="64"/>
      <c r="B32" s="46" t="s">
        <v>49</v>
      </c>
      <c r="C32" s="46" t="s">
        <v>50</v>
      </c>
      <c r="D32" s="47" t="s">
        <v>49</v>
      </c>
      <c r="E32" s="46" t="s">
        <v>50</v>
      </c>
    </row>
    <row r="33" spans="1:5" ht="16.5">
      <c r="A33" s="64"/>
      <c r="B33" s="47" t="s">
        <v>51</v>
      </c>
      <c r="C33" s="46" t="s">
        <v>51</v>
      </c>
      <c r="D33" s="47" t="s">
        <v>123</v>
      </c>
      <c r="E33" s="46" t="s">
        <v>51</v>
      </c>
    </row>
    <row r="34" spans="1:5" ht="16.5">
      <c r="A34" s="64"/>
      <c r="B34" s="47" t="s">
        <v>124</v>
      </c>
      <c r="C34" s="46" t="s">
        <v>125</v>
      </c>
      <c r="D34" s="47" t="s">
        <v>124</v>
      </c>
      <c r="E34" s="46" t="s">
        <v>125</v>
      </c>
    </row>
    <row r="35" spans="1:5" ht="16.5">
      <c r="A35" s="65"/>
      <c r="B35" s="48" t="s">
        <v>2</v>
      </c>
      <c r="C35" s="49" t="s">
        <v>2</v>
      </c>
      <c r="D35" s="48" t="s">
        <v>2</v>
      </c>
      <c r="E35" s="49" t="s">
        <v>2</v>
      </c>
    </row>
    <row r="36" spans="1:5" ht="16.5">
      <c r="A36" s="64"/>
      <c r="B36" s="47"/>
      <c r="C36" s="46"/>
      <c r="D36" s="47"/>
      <c r="E36" s="46"/>
    </row>
    <row r="37" spans="1:5" ht="16.5">
      <c r="A37" s="64" t="s">
        <v>53</v>
      </c>
      <c r="B37" s="51">
        <v>318</v>
      </c>
      <c r="C37" s="51">
        <v>179</v>
      </c>
      <c r="D37" s="51">
        <v>491</v>
      </c>
      <c r="E37" s="51">
        <v>368</v>
      </c>
    </row>
    <row r="38" spans="1:5" ht="16.5">
      <c r="A38" s="64"/>
      <c r="B38" s="51"/>
      <c r="C38" s="51"/>
      <c r="D38" s="51"/>
      <c r="E38" s="51"/>
    </row>
    <row r="39" spans="1:5" ht="16.5">
      <c r="A39" s="64" t="s">
        <v>54</v>
      </c>
      <c r="B39" s="51">
        <v>1106</v>
      </c>
      <c r="C39" s="51">
        <v>1565</v>
      </c>
      <c r="D39" s="51">
        <f>-PL!E20</f>
        <v>2317</v>
      </c>
      <c r="E39" s="51">
        <f>-PL!F20</f>
        <v>2382</v>
      </c>
    </row>
    <row r="40" spans="1:5" ht="16.5">
      <c r="A40" s="65"/>
      <c r="B40" s="54"/>
      <c r="C40" s="54"/>
      <c r="D40" s="54"/>
      <c r="E40" s="54"/>
    </row>
    <row r="41" spans="2:5" ht="12.75">
      <c r="B41" s="9"/>
      <c r="C41" s="9"/>
      <c r="D41" s="9"/>
      <c r="E41" s="9"/>
    </row>
  </sheetData>
  <mergeCells count="6">
    <mergeCell ref="B29:C29"/>
    <mergeCell ref="D29:E29"/>
    <mergeCell ref="B1:C1"/>
    <mergeCell ref="D1:E1"/>
    <mergeCell ref="B22:C22"/>
    <mergeCell ref="D22:E22"/>
  </mergeCells>
  <printOptions/>
  <pageMargins left="0.45" right="0.25" top="0.57" bottom="0.65" header="0.34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5">
      <selection activeCell="A25" sqref="A25"/>
    </sheetView>
  </sheetViews>
  <sheetFormatPr defaultColWidth="9.140625" defaultRowHeight="12.75"/>
  <cols>
    <col min="1" max="1" width="44.421875" style="4" customWidth="1"/>
    <col min="2" max="2" width="15.57421875" style="5" customWidth="1"/>
    <col min="3" max="3" width="16.8515625" style="5" customWidth="1"/>
    <col min="4" max="4" width="4.57421875" style="5" customWidth="1"/>
    <col min="5" max="5" width="16.7109375" style="5" customWidth="1"/>
    <col min="6" max="6" width="15.57421875" style="5" customWidth="1"/>
    <col min="7" max="16384" width="9.140625" style="4" customWidth="1"/>
  </cols>
  <sheetData>
    <row r="1" spans="1:6" s="2" customFormat="1" ht="17.25">
      <c r="A1" s="118" t="s">
        <v>0</v>
      </c>
      <c r="B1" s="118"/>
      <c r="C1" s="118"/>
      <c r="D1" s="118"/>
      <c r="E1" s="118"/>
      <c r="F1" s="118"/>
    </row>
    <row r="2" spans="1:6" s="2" customFormat="1" ht="17.25">
      <c r="A2" s="118" t="s">
        <v>1</v>
      </c>
      <c r="B2" s="118"/>
      <c r="C2" s="118"/>
      <c r="D2" s="118"/>
      <c r="E2" s="118"/>
      <c r="F2" s="118"/>
    </row>
    <row r="3" spans="1:6" s="2" customFormat="1" ht="17.25">
      <c r="A3" s="118" t="s">
        <v>63</v>
      </c>
      <c r="B3" s="118"/>
      <c r="C3" s="118"/>
      <c r="D3" s="118"/>
      <c r="E3" s="118"/>
      <c r="F3" s="118"/>
    </row>
    <row r="4" spans="1:6" ht="17.25">
      <c r="A4" s="13" t="s">
        <v>127</v>
      </c>
      <c r="B4" s="37"/>
      <c r="C4" s="37"/>
      <c r="D4" s="37"/>
      <c r="E4" s="37"/>
      <c r="F4" s="37"/>
    </row>
    <row r="5" spans="1:6" ht="17.25">
      <c r="A5" s="14"/>
      <c r="B5" s="20"/>
      <c r="C5" s="20"/>
      <c r="D5" s="20"/>
      <c r="E5" s="20"/>
      <c r="F5" s="20"/>
    </row>
    <row r="6" spans="1:6" ht="17.25">
      <c r="A6" s="15"/>
      <c r="B6" s="29" t="s">
        <v>128</v>
      </c>
      <c r="C6" s="30"/>
      <c r="D6" s="20"/>
      <c r="E6" s="29" t="s">
        <v>129</v>
      </c>
      <c r="F6" s="30"/>
    </row>
    <row r="7" spans="1:6" ht="17.25">
      <c r="A7" s="15"/>
      <c r="B7" s="31" t="s">
        <v>73</v>
      </c>
      <c r="C7" s="31" t="s">
        <v>64</v>
      </c>
      <c r="D7" s="32"/>
      <c r="E7" s="31" t="s">
        <v>73</v>
      </c>
      <c r="F7" s="31" t="s">
        <v>64</v>
      </c>
    </row>
    <row r="8" spans="1:6" ht="18" thickBot="1">
      <c r="A8" s="15"/>
      <c r="B8" s="33" t="s">
        <v>2</v>
      </c>
      <c r="C8" s="33" t="s">
        <v>2</v>
      </c>
      <c r="D8" s="20"/>
      <c r="E8" s="33" t="s">
        <v>2</v>
      </c>
      <c r="F8" s="33" t="s">
        <v>2</v>
      </c>
    </row>
    <row r="9" spans="1:6" ht="17.25">
      <c r="A9" s="15"/>
      <c r="B9" s="34"/>
      <c r="C9" s="34"/>
      <c r="D9" s="20"/>
      <c r="E9" s="34"/>
      <c r="F9" s="34"/>
    </row>
    <row r="10" spans="1:6" ht="17.25">
      <c r="A10" s="15"/>
      <c r="B10" s="20"/>
      <c r="C10" s="20"/>
      <c r="D10" s="20"/>
      <c r="E10" s="20"/>
      <c r="F10" s="20"/>
    </row>
    <row r="11" spans="1:6" ht="17.25">
      <c r="A11" s="19" t="s">
        <v>3</v>
      </c>
      <c r="B11" s="20">
        <v>17868</v>
      </c>
      <c r="C11" s="20">
        <v>25283</v>
      </c>
      <c r="D11" s="20"/>
      <c r="E11" s="20">
        <v>36596</v>
      </c>
      <c r="F11" s="20">
        <v>47057</v>
      </c>
    </row>
    <row r="12" spans="1:6" ht="17.25">
      <c r="A12" s="19"/>
      <c r="B12" s="20"/>
      <c r="C12" s="20"/>
      <c r="D12" s="20"/>
      <c r="E12" s="20"/>
      <c r="F12" s="20"/>
    </row>
    <row r="13" spans="1:6" ht="17.25">
      <c r="A13" s="15" t="s">
        <v>4</v>
      </c>
      <c r="B13" s="20">
        <v>700</v>
      </c>
      <c r="C13" s="20">
        <v>203</v>
      </c>
      <c r="D13" s="20"/>
      <c r="E13" s="20">
        <v>972</v>
      </c>
      <c r="F13" s="20">
        <v>537</v>
      </c>
    </row>
    <row r="14" spans="1:6" ht="17.25">
      <c r="A14" s="15" t="s">
        <v>74</v>
      </c>
      <c r="B14" s="20">
        <v>87</v>
      </c>
      <c r="C14" s="20">
        <v>380</v>
      </c>
      <c r="D14" s="20"/>
      <c r="E14" s="20">
        <v>89</v>
      </c>
      <c r="F14" s="20">
        <v>1018</v>
      </c>
    </row>
    <row r="15" spans="1:6" ht="34.5">
      <c r="A15" s="82" t="s">
        <v>75</v>
      </c>
      <c r="B15" s="20">
        <v>-7358</v>
      </c>
      <c r="C15" s="20">
        <v>-13858</v>
      </c>
      <c r="D15" s="20"/>
      <c r="E15" s="20">
        <v>-17356</v>
      </c>
      <c r="F15" s="20">
        <v>-27784</v>
      </c>
    </row>
    <row r="16" spans="1:6" ht="17.25">
      <c r="A16" s="15" t="s">
        <v>76</v>
      </c>
      <c r="B16" s="20">
        <v>-1830</v>
      </c>
      <c r="C16" s="20">
        <v>-2051</v>
      </c>
      <c r="D16" s="20"/>
      <c r="E16" s="20">
        <v>-3739</v>
      </c>
      <c r="F16" s="20">
        <v>-3817</v>
      </c>
    </row>
    <row r="17" spans="1:6" ht="34.5">
      <c r="A17" s="82" t="s">
        <v>31</v>
      </c>
      <c r="B17" s="20">
        <v>-1269</v>
      </c>
      <c r="C17" s="20">
        <v>-1301</v>
      </c>
      <c r="D17" s="20"/>
      <c r="E17" s="20">
        <v>-2524</v>
      </c>
      <c r="F17" s="20">
        <v>-2440</v>
      </c>
    </row>
    <row r="18" spans="1:6" ht="34.5">
      <c r="A18" s="82" t="s">
        <v>77</v>
      </c>
      <c r="B18" s="20">
        <v>-106</v>
      </c>
      <c r="C18" s="20">
        <v>-98</v>
      </c>
      <c r="D18" s="20"/>
      <c r="E18" s="20">
        <v>-215</v>
      </c>
      <c r="F18" s="20">
        <v>-120</v>
      </c>
    </row>
    <row r="19" spans="1:6" ht="17.25">
      <c r="A19" s="15" t="s">
        <v>78</v>
      </c>
      <c r="B19" s="20">
        <v>-6598</v>
      </c>
      <c r="C19" s="20">
        <v>-7580</v>
      </c>
      <c r="D19" s="20"/>
      <c r="E19" s="20">
        <v>-10371</v>
      </c>
      <c r="F19" s="20">
        <v>-11182</v>
      </c>
    </row>
    <row r="20" spans="1:6" ht="17.25">
      <c r="A20" s="15" t="s">
        <v>79</v>
      </c>
      <c r="B20" s="27">
        <v>-1106</v>
      </c>
      <c r="C20" s="27">
        <v>-1566</v>
      </c>
      <c r="D20" s="20"/>
      <c r="E20" s="27">
        <v>-2317</v>
      </c>
      <c r="F20" s="27">
        <v>-2382</v>
      </c>
    </row>
    <row r="21" spans="1:6" ht="17.25">
      <c r="A21" s="19" t="s">
        <v>145</v>
      </c>
      <c r="B21" s="20">
        <f>SUM(B11:B20)</f>
        <v>388</v>
      </c>
      <c r="C21" s="20">
        <f>SUM(C11:C20)</f>
        <v>-588</v>
      </c>
      <c r="D21" s="20"/>
      <c r="E21" s="20">
        <f>SUM(E11:E20)</f>
        <v>1135</v>
      </c>
      <c r="F21" s="20">
        <f>SUM(F11:F20)</f>
        <v>887</v>
      </c>
    </row>
    <row r="22" spans="1:6" ht="17.25">
      <c r="A22" s="15" t="s">
        <v>80</v>
      </c>
      <c r="B22" s="20">
        <v>-12</v>
      </c>
      <c r="C22" s="20">
        <v>0</v>
      </c>
      <c r="D22" s="20"/>
      <c r="E22" s="20">
        <v>-18</v>
      </c>
      <c r="F22" s="20">
        <v>0</v>
      </c>
    </row>
    <row r="23" spans="1:6" ht="18" thickBot="1">
      <c r="A23" s="19" t="s">
        <v>146</v>
      </c>
      <c r="B23" s="28">
        <f>SUM(B21:B22)</f>
        <v>376</v>
      </c>
      <c r="C23" s="28">
        <f>SUM(C21:C22)</f>
        <v>-588</v>
      </c>
      <c r="D23" s="20"/>
      <c r="E23" s="28">
        <f>SUM(E21:E22)</f>
        <v>1117</v>
      </c>
      <c r="F23" s="28">
        <f>SUM(F21:F22)</f>
        <v>887</v>
      </c>
    </row>
    <row r="24" spans="1:6" ht="18" thickTop="1">
      <c r="A24" s="15"/>
      <c r="B24" s="20"/>
      <c r="C24" s="20"/>
      <c r="D24" s="20"/>
      <c r="E24" s="20"/>
      <c r="F24" s="20"/>
    </row>
    <row r="25" spans="1:6" ht="17.25">
      <c r="A25" s="15" t="s">
        <v>81</v>
      </c>
      <c r="B25" s="20"/>
      <c r="C25" s="20"/>
      <c r="D25" s="20"/>
      <c r="E25" s="20"/>
      <c r="F25" s="20"/>
    </row>
    <row r="26" spans="1:6" ht="17.25">
      <c r="A26" s="15" t="s">
        <v>82</v>
      </c>
      <c r="B26" s="20">
        <v>378</v>
      </c>
      <c r="C26" s="20">
        <v>-588</v>
      </c>
      <c r="D26" s="20"/>
      <c r="E26" s="20">
        <v>1169</v>
      </c>
      <c r="F26" s="20">
        <v>887</v>
      </c>
    </row>
    <row r="27" spans="1:6" ht="17.25">
      <c r="A27" s="15" t="s">
        <v>83</v>
      </c>
      <c r="B27" s="20">
        <v>-2</v>
      </c>
      <c r="C27" s="20">
        <v>0</v>
      </c>
      <c r="D27" s="20"/>
      <c r="E27" s="20">
        <v>-52</v>
      </c>
      <c r="F27" s="20">
        <v>0</v>
      </c>
    </row>
    <row r="28" spans="1:6" ht="18" thickBot="1">
      <c r="A28" s="15"/>
      <c r="B28" s="28">
        <f>SUM(B26:B27)</f>
        <v>376</v>
      </c>
      <c r="C28" s="28">
        <f>SUM(C26:C27)</f>
        <v>-588</v>
      </c>
      <c r="D28" s="20"/>
      <c r="E28" s="28">
        <f>SUM(E26:E27)</f>
        <v>1117</v>
      </c>
      <c r="F28" s="28">
        <f>SUM(F26:F27)</f>
        <v>887</v>
      </c>
    </row>
    <row r="29" spans="1:6" ht="18" thickTop="1">
      <c r="A29" s="15"/>
      <c r="B29" s="21"/>
      <c r="C29" s="21"/>
      <c r="D29" s="20"/>
      <c r="E29" s="21"/>
      <c r="F29" s="21"/>
    </row>
    <row r="30" spans="1:6" ht="17.25">
      <c r="A30" s="19" t="s">
        <v>84</v>
      </c>
      <c r="B30" s="21"/>
      <c r="C30" s="21"/>
      <c r="D30" s="20"/>
      <c r="E30" s="21"/>
      <c r="F30" s="21"/>
    </row>
    <row r="31" spans="1:6" ht="17.25">
      <c r="A31" s="19" t="s">
        <v>85</v>
      </c>
      <c r="B31" s="21"/>
      <c r="C31" s="21"/>
      <c r="D31" s="20"/>
      <c r="E31" s="21"/>
      <c r="F31" s="21"/>
    </row>
    <row r="32" spans="1:6" ht="17.25">
      <c r="A32" s="15"/>
      <c r="B32" s="20"/>
      <c r="C32" s="20"/>
      <c r="D32" s="20"/>
      <c r="E32" s="21"/>
      <c r="F32" s="21"/>
    </row>
    <row r="33" spans="1:6" ht="35.25" thickBot="1">
      <c r="A33" s="82" t="s">
        <v>142</v>
      </c>
      <c r="B33" s="35">
        <v>0.79</v>
      </c>
      <c r="C33" s="35">
        <v>-1.22</v>
      </c>
      <c r="D33" s="20"/>
      <c r="E33" s="35">
        <v>2.43</v>
      </c>
      <c r="F33" s="35">
        <v>1.84</v>
      </c>
    </row>
    <row r="34" spans="1:6" ht="18" thickTop="1">
      <c r="A34" s="15"/>
      <c r="B34" s="20"/>
      <c r="C34" s="20"/>
      <c r="D34" s="20"/>
      <c r="E34" s="20"/>
      <c r="F34" s="20"/>
    </row>
    <row r="35" spans="1:6" ht="17.25">
      <c r="A35" s="15"/>
      <c r="B35" s="20"/>
      <c r="C35" s="20"/>
      <c r="D35" s="20"/>
      <c r="E35" s="20"/>
      <c r="F35" s="20"/>
    </row>
    <row r="36" spans="1:6" ht="35.25" thickBot="1">
      <c r="A36" s="82" t="s">
        <v>143</v>
      </c>
      <c r="B36" s="36">
        <v>0.79</v>
      </c>
      <c r="C36" s="35">
        <v>-1.16</v>
      </c>
      <c r="D36" s="20"/>
      <c r="E36" s="36">
        <v>2.43</v>
      </c>
      <c r="F36" s="35">
        <v>1.75</v>
      </c>
    </row>
    <row r="37" spans="1:6" ht="17.25" thickTop="1">
      <c r="A37" s="11"/>
      <c r="B37" s="12"/>
      <c r="C37" s="12"/>
      <c r="D37" s="12"/>
      <c r="E37" s="12"/>
      <c r="F37" s="12"/>
    </row>
    <row r="38" ht="16.5">
      <c r="A38" s="11" t="s">
        <v>122</v>
      </c>
    </row>
    <row r="39" ht="16.5">
      <c r="A39" s="11" t="s">
        <v>108</v>
      </c>
    </row>
    <row r="40" ht="16.5">
      <c r="A40" s="11" t="s">
        <v>109</v>
      </c>
    </row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8">
      <selection activeCell="J28" sqref="J28"/>
    </sheetView>
  </sheetViews>
  <sheetFormatPr defaultColWidth="9.140625" defaultRowHeight="12.75"/>
  <cols>
    <col min="1" max="1" width="3.8515625" style="4" customWidth="1"/>
    <col min="2" max="2" width="49.28125" style="4" customWidth="1"/>
    <col min="3" max="3" width="5.8515625" style="4" customWidth="1"/>
    <col min="4" max="4" width="21.57421875" style="4" customWidth="1"/>
    <col min="5" max="5" width="4.57421875" style="4" customWidth="1"/>
    <col min="6" max="6" width="21.00390625" style="4" customWidth="1"/>
    <col min="7" max="7" width="2.7109375" style="4" customWidth="1"/>
    <col min="8" max="8" width="7.57421875" style="4" hidden="1" customWidth="1"/>
    <col min="9" max="9" width="9.140625" style="10" customWidth="1"/>
    <col min="10" max="10" width="9.421875" style="10" bestFit="1" customWidth="1"/>
    <col min="11" max="16384" width="9.140625" style="4" customWidth="1"/>
  </cols>
  <sheetData>
    <row r="1" spans="1:10" s="2" customFormat="1" ht="17.25">
      <c r="A1" s="118" t="s">
        <v>0</v>
      </c>
      <c r="B1" s="118"/>
      <c r="C1" s="118"/>
      <c r="D1" s="118"/>
      <c r="E1" s="118"/>
      <c r="F1" s="118"/>
      <c r="G1" s="118"/>
      <c r="H1" s="118"/>
      <c r="I1" s="56"/>
      <c r="J1" s="56"/>
    </row>
    <row r="2" spans="1:10" s="2" customFormat="1" ht="17.25">
      <c r="A2" s="118" t="s">
        <v>1</v>
      </c>
      <c r="B2" s="118"/>
      <c r="C2" s="118"/>
      <c r="D2" s="118"/>
      <c r="E2" s="118"/>
      <c r="F2" s="118"/>
      <c r="G2" s="118"/>
      <c r="H2" s="118"/>
      <c r="I2" s="56"/>
      <c r="J2" s="56"/>
    </row>
    <row r="3" spans="1:10" s="2" customFormat="1" ht="17.25">
      <c r="A3" s="118" t="s">
        <v>59</v>
      </c>
      <c r="B3" s="118"/>
      <c r="C3" s="118"/>
      <c r="D3" s="118"/>
      <c r="E3" s="118"/>
      <c r="F3" s="118"/>
      <c r="G3" s="118"/>
      <c r="H3" s="118"/>
      <c r="I3" s="56"/>
      <c r="J3" s="56"/>
    </row>
    <row r="4" spans="1:8" ht="17.25">
      <c r="A4" s="13" t="s">
        <v>127</v>
      </c>
      <c r="B4" s="19"/>
      <c r="C4" s="19"/>
      <c r="D4" s="19"/>
      <c r="E4" s="19"/>
      <c r="F4" s="19"/>
      <c r="G4" s="19"/>
      <c r="H4" s="19"/>
    </row>
    <row r="5" spans="1:8" ht="17.25">
      <c r="A5" s="14"/>
      <c r="B5" s="15"/>
      <c r="C5" s="15"/>
      <c r="D5" s="15"/>
      <c r="E5" s="15"/>
      <c r="F5" s="15"/>
      <c r="G5" s="15"/>
      <c r="H5" s="15"/>
    </row>
    <row r="6" spans="1:8" ht="22.5" customHeight="1">
      <c r="A6" s="15"/>
      <c r="B6" s="15"/>
      <c r="C6" s="15"/>
      <c r="D6" s="16" t="s">
        <v>130</v>
      </c>
      <c r="E6" s="17"/>
      <c r="F6" s="16" t="s">
        <v>86</v>
      </c>
      <c r="G6" s="15"/>
      <c r="H6" s="17" t="s">
        <v>5</v>
      </c>
    </row>
    <row r="7" spans="1:8" ht="17.25">
      <c r="A7" s="15"/>
      <c r="B7" s="15"/>
      <c r="C7" s="15"/>
      <c r="D7" s="18" t="s">
        <v>6</v>
      </c>
      <c r="E7" s="18"/>
      <c r="F7" s="18" t="s">
        <v>6</v>
      </c>
      <c r="G7" s="15"/>
      <c r="H7" s="18" t="s">
        <v>6</v>
      </c>
    </row>
    <row r="8" spans="1:8" ht="17.25">
      <c r="A8" s="15"/>
      <c r="B8" s="19" t="s">
        <v>90</v>
      </c>
      <c r="C8" s="15"/>
      <c r="D8" s="18"/>
      <c r="E8" s="18"/>
      <c r="F8" s="18"/>
      <c r="G8" s="15"/>
      <c r="H8" s="18"/>
    </row>
    <row r="9" spans="1:8" ht="17.25">
      <c r="A9" s="15"/>
      <c r="B9" s="19" t="s">
        <v>7</v>
      </c>
      <c r="C9" s="15"/>
      <c r="D9" s="15"/>
      <c r="E9" s="15"/>
      <c r="F9" s="15"/>
      <c r="G9" s="15"/>
      <c r="H9" s="15"/>
    </row>
    <row r="10" spans="1:9" ht="17.25">
      <c r="A10" s="15"/>
      <c r="B10" s="15" t="s">
        <v>8</v>
      </c>
      <c r="C10" s="15"/>
      <c r="D10" s="22">
        <v>44686</v>
      </c>
      <c r="E10" s="20"/>
      <c r="F10" s="22">
        <v>44993</v>
      </c>
      <c r="G10" s="15"/>
      <c r="H10" s="20">
        <v>52023</v>
      </c>
      <c r="I10" s="55"/>
    </row>
    <row r="11" spans="1:9" ht="17.25">
      <c r="A11" s="15"/>
      <c r="B11" s="15" t="s">
        <v>9</v>
      </c>
      <c r="C11" s="15"/>
      <c r="D11" s="23">
        <v>1556</v>
      </c>
      <c r="E11" s="20"/>
      <c r="F11" s="23">
        <v>1654</v>
      </c>
      <c r="G11" s="15"/>
      <c r="H11" s="20"/>
      <c r="I11" s="55"/>
    </row>
    <row r="12" spans="1:9" ht="17.25">
      <c r="A12" s="15"/>
      <c r="B12" s="15" t="s">
        <v>44</v>
      </c>
      <c r="C12" s="15"/>
      <c r="D12" s="23">
        <v>18095</v>
      </c>
      <c r="E12" s="20"/>
      <c r="F12" s="23">
        <v>17816</v>
      </c>
      <c r="G12" s="15"/>
      <c r="H12" s="20"/>
      <c r="I12" s="55"/>
    </row>
    <row r="13" spans="1:9" ht="17.25">
      <c r="A13" s="15"/>
      <c r="B13" s="15" t="s">
        <v>10</v>
      </c>
      <c r="C13" s="15"/>
      <c r="D13" s="23">
        <v>6106</v>
      </c>
      <c r="E13" s="20"/>
      <c r="F13" s="23">
        <v>6951</v>
      </c>
      <c r="G13" s="15"/>
      <c r="H13" s="20">
        <v>1150</v>
      </c>
      <c r="I13" s="55"/>
    </row>
    <row r="14" spans="1:8" ht="17.25">
      <c r="A14" s="15"/>
      <c r="B14" s="15"/>
      <c r="C14" s="15"/>
      <c r="D14" s="85">
        <f>SUM(D10:D13)</f>
        <v>70443</v>
      </c>
      <c r="E14" s="15"/>
      <c r="F14" s="85">
        <f>SUM(F10:F13)</f>
        <v>71414</v>
      </c>
      <c r="G14" s="15"/>
      <c r="H14" s="15"/>
    </row>
    <row r="15" spans="1:8" ht="17.25">
      <c r="A15" s="15"/>
      <c r="B15" s="15"/>
      <c r="C15" s="15"/>
      <c r="D15" s="20"/>
      <c r="E15" s="20"/>
      <c r="F15" s="20"/>
      <c r="G15" s="15"/>
      <c r="H15" s="15"/>
    </row>
    <row r="16" spans="1:8" ht="17.25">
      <c r="A16" s="15"/>
      <c r="B16" s="19" t="s">
        <v>11</v>
      </c>
      <c r="C16" s="15"/>
      <c r="D16" s="20"/>
      <c r="E16" s="21"/>
      <c r="F16" s="20"/>
      <c r="G16" s="15"/>
      <c r="H16" s="15"/>
    </row>
    <row r="17" spans="1:10" ht="17.25">
      <c r="A17" s="15"/>
      <c r="B17" s="15" t="s">
        <v>12</v>
      </c>
      <c r="C17" s="15"/>
      <c r="D17" s="22">
        <v>6306</v>
      </c>
      <c r="E17" s="21"/>
      <c r="F17" s="22">
        <v>5934</v>
      </c>
      <c r="G17" s="15"/>
      <c r="H17" s="22">
        <v>2931</v>
      </c>
      <c r="I17" s="55"/>
      <c r="J17" s="55"/>
    </row>
    <row r="18" spans="1:9" ht="17.25">
      <c r="A18" s="15"/>
      <c r="B18" s="15" t="s">
        <v>69</v>
      </c>
      <c r="C18" s="15"/>
      <c r="D18" s="23">
        <v>16713</v>
      </c>
      <c r="E18" s="21"/>
      <c r="F18" s="23">
        <v>16653</v>
      </c>
      <c r="G18" s="15"/>
      <c r="H18" s="23"/>
      <c r="I18" s="55"/>
    </row>
    <row r="19" spans="1:10" ht="17.25">
      <c r="A19" s="15"/>
      <c r="B19" s="15" t="s">
        <v>13</v>
      </c>
      <c r="C19" s="15"/>
      <c r="D19" s="23">
        <v>30667</v>
      </c>
      <c r="E19" s="21"/>
      <c r="F19" s="23">
        <v>31823</v>
      </c>
      <c r="G19" s="15"/>
      <c r="H19" s="23">
        <v>13758</v>
      </c>
      <c r="I19" s="55"/>
      <c r="J19" s="55"/>
    </row>
    <row r="20" spans="1:9" ht="17.25">
      <c r="A20" s="15"/>
      <c r="B20" s="15" t="s">
        <v>70</v>
      </c>
      <c r="C20" s="15"/>
      <c r="D20" s="23">
        <v>13123</v>
      </c>
      <c r="E20" s="21"/>
      <c r="F20" s="23">
        <v>10320</v>
      </c>
      <c r="G20" s="15"/>
      <c r="H20" s="23">
        <v>1793</v>
      </c>
      <c r="I20" s="55"/>
    </row>
    <row r="21" spans="1:9" ht="17.25">
      <c r="A21" s="15"/>
      <c r="B21" s="15" t="s">
        <v>14</v>
      </c>
      <c r="C21" s="15"/>
      <c r="D21" s="23">
        <v>207</v>
      </c>
      <c r="E21" s="21"/>
      <c r="F21" s="23">
        <v>178</v>
      </c>
      <c r="G21" s="15"/>
      <c r="H21" s="23">
        <v>200</v>
      </c>
      <c r="I21" s="55"/>
    </row>
    <row r="22" spans="1:9" ht="17.25">
      <c r="A22" s="15"/>
      <c r="B22" s="15" t="s">
        <v>15</v>
      </c>
      <c r="C22" s="15"/>
      <c r="D22" s="23">
        <v>1601</v>
      </c>
      <c r="E22" s="21"/>
      <c r="F22" s="23">
        <v>1413</v>
      </c>
      <c r="G22" s="15"/>
      <c r="H22" s="23">
        <v>649</v>
      </c>
      <c r="I22" s="55"/>
    </row>
    <row r="23" spans="1:9" ht="17.25">
      <c r="A23" s="15"/>
      <c r="B23" s="15" t="s">
        <v>16</v>
      </c>
      <c r="C23" s="15"/>
      <c r="D23" s="23">
        <v>7083</v>
      </c>
      <c r="E23" s="21"/>
      <c r="F23" s="23">
        <v>7143</v>
      </c>
      <c r="G23" s="15"/>
      <c r="H23" s="23"/>
      <c r="I23" s="55"/>
    </row>
    <row r="24" spans="1:8" ht="17.25">
      <c r="A24" s="15"/>
      <c r="B24" s="15"/>
      <c r="C24" s="15"/>
      <c r="D24" s="24">
        <f>SUM(D17:D23)</f>
        <v>75700</v>
      </c>
      <c r="E24" s="21"/>
      <c r="F24" s="24">
        <f>SUM(F17:F23)</f>
        <v>73464</v>
      </c>
      <c r="G24" s="15"/>
      <c r="H24" s="24">
        <f>SUM(H17:H23)</f>
        <v>19331</v>
      </c>
    </row>
    <row r="25" spans="1:8" ht="18" thickBot="1">
      <c r="A25" s="15"/>
      <c r="B25" s="19" t="s">
        <v>87</v>
      </c>
      <c r="C25" s="15"/>
      <c r="D25" s="83">
        <f>+D14+D24</f>
        <v>146143</v>
      </c>
      <c r="E25" s="21"/>
      <c r="F25" s="83">
        <f>+F14+F24</f>
        <v>144878</v>
      </c>
      <c r="G25" s="15"/>
      <c r="H25" s="21"/>
    </row>
    <row r="26" spans="1:8" ht="18" thickTop="1">
      <c r="A26" s="15"/>
      <c r="B26" s="19"/>
      <c r="C26" s="15"/>
      <c r="D26" s="21"/>
      <c r="E26" s="21"/>
      <c r="F26" s="21"/>
      <c r="G26" s="15"/>
      <c r="H26" s="21"/>
    </row>
    <row r="27" spans="1:8" ht="17.25">
      <c r="A27" s="15"/>
      <c r="B27" s="19" t="s">
        <v>88</v>
      </c>
      <c r="C27" s="15"/>
      <c r="D27" s="21"/>
      <c r="E27" s="21"/>
      <c r="F27" s="21"/>
      <c r="G27" s="15"/>
      <c r="H27" s="21"/>
    </row>
    <row r="28" spans="1:8" ht="34.5">
      <c r="A28" s="15"/>
      <c r="B28" s="84" t="s">
        <v>89</v>
      </c>
      <c r="C28" s="15"/>
      <c r="D28" s="21"/>
      <c r="E28" s="21"/>
      <c r="F28" s="21"/>
      <c r="G28" s="15"/>
      <c r="H28" s="21"/>
    </row>
    <row r="29" spans="1:8" ht="17.25">
      <c r="A29" s="15"/>
      <c r="B29" s="15" t="s">
        <v>24</v>
      </c>
      <c r="C29" s="15"/>
      <c r="D29" s="22">
        <v>48092</v>
      </c>
      <c r="E29" s="21"/>
      <c r="F29" s="22">
        <v>48092</v>
      </c>
      <c r="G29" s="15"/>
      <c r="H29" s="21"/>
    </row>
    <row r="30" spans="1:8" ht="17.25">
      <c r="A30" s="15"/>
      <c r="B30" s="15" t="s">
        <v>91</v>
      </c>
      <c r="C30" s="15"/>
      <c r="D30" s="23">
        <v>150</v>
      </c>
      <c r="E30" s="21"/>
      <c r="F30" s="23">
        <v>150</v>
      </c>
      <c r="G30" s="15"/>
      <c r="H30" s="21"/>
    </row>
    <row r="31" spans="1:8" ht="17.25">
      <c r="A31" s="15"/>
      <c r="B31" s="15" t="s">
        <v>92</v>
      </c>
      <c r="C31" s="15"/>
      <c r="D31" s="23">
        <v>0</v>
      </c>
      <c r="E31" s="21"/>
      <c r="F31" s="23">
        <v>766</v>
      </c>
      <c r="G31" s="15"/>
      <c r="H31" s="21"/>
    </row>
    <row r="32" spans="1:8" ht="17.25">
      <c r="A32" s="15"/>
      <c r="B32" s="15" t="s">
        <v>93</v>
      </c>
      <c r="C32" s="15"/>
      <c r="D32" s="25">
        <v>10740</v>
      </c>
      <c r="E32" s="21"/>
      <c r="F32" s="25">
        <v>8805</v>
      </c>
      <c r="G32" s="15"/>
      <c r="H32" s="21"/>
    </row>
    <row r="33" spans="1:8" ht="17.25">
      <c r="A33" s="15"/>
      <c r="B33" s="15"/>
      <c r="C33" s="15"/>
      <c r="D33" s="23">
        <f>SUM(D29:D32)</f>
        <v>58982</v>
      </c>
      <c r="E33" s="21"/>
      <c r="F33" s="23">
        <f>SUM(F29:F32)</f>
        <v>57813</v>
      </c>
      <c r="G33" s="15"/>
      <c r="H33" s="21"/>
    </row>
    <row r="34" spans="1:8" ht="17.25">
      <c r="A34" s="15"/>
      <c r="B34" s="15" t="s">
        <v>83</v>
      </c>
      <c r="C34" s="15"/>
      <c r="D34" s="23">
        <v>4820</v>
      </c>
      <c r="E34" s="21"/>
      <c r="F34" s="23">
        <v>4872</v>
      </c>
      <c r="G34" s="15"/>
      <c r="H34" s="21"/>
    </row>
    <row r="35" spans="1:8" ht="17.25">
      <c r="A35" s="15"/>
      <c r="B35" s="19" t="s">
        <v>94</v>
      </c>
      <c r="C35" s="15"/>
      <c r="D35" s="24">
        <f>SUM(D33:D34)</f>
        <v>63802</v>
      </c>
      <c r="E35" s="21"/>
      <c r="F35" s="24">
        <f>SUM(F33:F34)</f>
        <v>62685</v>
      </c>
      <c r="G35" s="15"/>
      <c r="H35" s="21"/>
    </row>
    <row r="36" spans="1:8" ht="17.25">
      <c r="A36" s="15"/>
      <c r="B36" s="19"/>
      <c r="C36" s="15"/>
      <c r="D36" s="21"/>
      <c r="E36" s="21"/>
      <c r="F36" s="21"/>
      <c r="G36" s="15"/>
      <c r="H36" s="21"/>
    </row>
    <row r="37" spans="1:8" ht="17.25">
      <c r="A37" s="15"/>
      <c r="B37" s="19" t="s">
        <v>95</v>
      </c>
      <c r="C37" s="15"/>
      <c r="D37" s="20"/>
      <c r="E37" s="21"/>
      <c r="F37" s="20"/>
      <c r="G37" s="15"/>
      <c r="H37" s="21"/>
    </row>
    <row r="38" spans="1:8" ht="17.25">
      <c r="A38" s="15"/>
      <c r="B38" s="15" t="s">
        <v>22</v>
      </c>
      <c r="C38" s="15"/>
      <c r="D38" s="22">
        <v>1285</v>
      </c>
      <c r="E38" s="21"/>
      <c r="F38" s="22">
        <v>1137</v>
      </c>
      <c r="G38" s="15"/>
      <c r="H38" s="21"/>
    </row>
    <row r="39" spans="1:8" ht="17.25">
      <c r="A39" s="15"/>
      <c r="B39" s="15" t="s">
        <v>25</v>
      </c>
      <c r="C39" s="15"/>
      <c r="D39" s="23">
        <v>46114</v>
      </c>
      <c r="E39" s="21"/>
      <c r="F39" s="23">
        <v>45317</v>
      </c>
      <c r="G39" s="15"/>
      <c r="H39" s="21"/>
    </row>
    <row r="40" spans="1:8" ht="17.25">
      <c r="A40" s="15"/>
      <c r="B40" s="15" t="s">
        <v>26</v>
      </c>
      <c r="C40" s="15"/>
      <c r="D40" s="23">
        <v>1478</v>
      </c>
      <c r="E40" s="21"/>
      <c r="F40" s="23">
        <v>1478</v>
      </c>
      <c r="G40" s="15"/>
      <c r="H40" s="21"/>
    </row>
    <row r="41" spans="1:8" ht="17.25">
      <c r="A41" s="15"/>
      <c r="B41" s="15"/>
      <c r="C41" s="15"/>
      <c r="D41" s="24">
        <f>SUM(D38:D40)</f>
        <v>48877</v>
      </c>
      <c r="E41" s="21"/>
      <c r="F41" s="24">
        <f>SUM(F38:F40)</f>
        <v>47932</v>
      </c>
      <c r="G41" s="15"/>
      <c r="H41" s="21"/>
    </row>
    <row r="42" spans="1:8" ht="17.25">
      <c r="A42" s="15"/>
      <c r="B42" s="19"/>
      <c r="C42" s="15"/>
      <c r="D42" s="21"/>
      <c r="E42" s="21"/>
      <c r="F42" s="21"/>
      <c r="G42" s="15"/>
      <c r="H42" s="21"/>
    </row>
    <row r="43" spans="1:8" ht="17.25">
      <c r="A43" s="15"/>
      <c r="B43" s="19" t="s">
        <v>17</v>
      </c>
      <c r="C43" s="15"/>
      <c r="D43" s="20"/>
      <c r="E43" s="21"/>
      <c r="F43" s="20"/>
      <c r="G43" s="15"/>
      <c r="H43" s="15"/>
    </row>
    <row r="44" spans="1:9" ht="17.25">
      <c r="A44" s="15"/>
      <c r="B44" s="15" t="s">
        <v>18</v>
      </c>
      <c r="C44" s="15"/>
      <c r="D44" s="22">
        <v>187</v>
      </c>
      <c r="E44" s="21"/>
      <c r="F44" s="22">
        <v>698</v>
      </c>
      <c r="G44" s="15"/>
      <c r="H44" s="15"/>
      <c r="I44" s="55"/>
    </row>
    <row r="45" spans="1:9" ht="17.25">
      <c r="A45" s="15"/>
      <c r="B45" s="15" t="s">
        <v>19</v>
      </c>
      <c r="C45" s="15"/>
      <c r="D45" s="23">
        <v>13848</v>
      </c>
      <c r="E45" s="21"/>
      <c r="F45" s="23">
        <v>15613</v>
      </c>
      <c r="G45" s="15"/>
      <c r="H45" s="22">
        <v>20606</v>
      </c>
      <c r="I45" s="55"/>
    </row>
    <row r="46" spans="1:10" ht="17.25">
      <c r="A46" s="15"/>
      <c r="B46" s="15" t="s">
        <v>20</v>
      </c>
      <c r="C46" s="15"/>
      <c r="D46" s="23">
        <v>10271</v>
      </c>
      <c r="E46" s="21"/>
      <c r="F46" s="23">
        <v>8527</v>
      </c>
      <c r="G46" s="15"/>
      <c r="H46" s="23">
        <v>4493</v>
      </c>
      <c r="I46" s="55"/>
      <c r="J46" s="55"/>
    </row>
    <row r="47" spans="1:9" ht="17.25">
      <c r="A47" s="15"/>
      <c r="B47" s="15" t="s">
        <v>21</v>
      </c>
      <c r="C47" s="15"/>
      <c r="D47" s="23">
        <v>8699</v>
      </c>
      <c r="E47" s="21"/>
      <c r="F47" s="23">
        <v>8937</v>
      </c>
      <c r="G47" s="15"/>
      <c r="H47" s="23">
        <v>4898</v>
      </c>
      <c r="I47" s="55"/>
    </row>
    <row r="48" spans="1:9" ht="17.25">
      <c r="A48" s="15"/>
      <c r="B48" s="15" t="s">
        <v>65</v>
      </c>
      <c r="C48" s="15"/>
      <c r="D48" s="23">
        <v>42</v>
      </c>
      <c r="E48" s="21"/>
      <c r="F48" s="23">
        <v>30</v>
      </c>
      <c r="G48" s="15"/>
      <c r="H48" s="23"/>
      <c r="I48" s="55"/>
    </row>
    <row r="49" spans="1:9" ht="17.25">
      <c r="A49" s="15"/>
      <c r="B49" s="15" t="s">
        <v>22</v>
      </c>
      <c r="C49" s="15"/>
      <c r="D49" s="23">
        <v>406</v>
      </c>
      <c r="E49" s="21"/>
      <c r="F49" s="23">
        <v>434</v>
      </c>
      <c r="G49" s="15"/>
      <c r="H49" s="23">
        <v>0</v>
      </c>
      <c r="I49" s="55"/>
    </row>
    <row r="50" spans="1:10" ht="17.25">
      <c r="A50" s="15"/>
      <c r="B50" s="15" t="s">
        <v>23</v>
      </c>
      <c r="C50" s="15"/>
      <c r="D50" s="25">
        <v>11</v>
      </c>
      <c r="E50" s="21"/>
      <c r="F50" s="25">
        <v>22</v>
      </c>
      <c r="G50" s="15"/>
      <c r="H50" s="23"/>
      <c r="I50" s="55"/>
      <c r="J50" s="55"/>
    </row>
    <row r="51" spans="1:8" ht="17.25">
      <c r="A51" s="15"/>
      <c r="B51" s="15"/>
      <c r="C51" s="15"/>
      <c r="D51" s="26">
        <f>SUM(D44:D50)</f>
        <v>33464</v>
      </c>
      <c r="E51" s="23"/>
      <c r="F51" s="25">
        <f>SUM(F44:F50)</f>
        <v>34261</v>
      </c>
      <c r="G51" s="15"/>
      <c r="H51" s="24">
        <f>SUM(H45:H49)</f>
        <v>29997</v>
      </c>
    </row>
    <row r="52" spans="1:8" ht="17.25">
      <c r="A52" s="15"/>
      <c r="B52" s="90" t="s">
        <v>96</v>
      </c>
      <c r="C52" s="15"/>
      <c r="D52" s="24">
        <f>+D41+D51</f>
        <v>82341</v>
      </c>
      <c r="E52" s="21"/>
      <c r="F52" s="24">
        <f>+F41+F51</f>
        <v>82193</v>
      </c>
      <c r="G52" s="15"/>
      <c r="H52" s="20"/>
    </row>
    <row r="53" spans="1:10" s="89" customFormat="1" ht="18" thickBot="1">
      <c r="A53" s="86"/>
      <c r="B53" s="87" t="s">
        <v>97</v>
      </c>
      <c r="C53" s="86"/>
      <c r="D53" s="83">
        <f>+D35+D52</f>
        <v>146143</v>
      </c>
      <c r="E53" s="21"/>
      <c r="F53" s="83">
        <f>+F35+F52</f>
        <v>144878</v>
      </c>
      <c r="G53" s="86"/>
      <c r="H53" s="21"/>
      <c r="I53" s="88"/>
      <c r="J53" s="88"/>
    </row>
    <row r="54" spans="1:8" ht="18" thickTop="1">
      <c r="A54" s="15"/>
      <c r="B54" s="15"/>
      <c r="C54" s="15"/>
      <c r="D54" s="20">
        <f>+D25-D53</f>
        <v>0</v>
      </c>
      <c r="E54" s="21"/>
      <c r="F54" s="20">
        <f>+F25-F53</f>
        <v>0</v>
      </c>
      <c r="G54" s="15"/>
      <c r="H54" s="20"/>
    </row>
    <row r="55" spans="1:8" ht="33.75" customHeight="1">
      <c r="A55" s="15"/>
      <c r="B55" s="104" t="s">
        <v>116</v>
      </c>
      <c r="C55" s="15"/>
      <c r="D55" s="105">
        <f>+D33/D29</f>
        <v>1.22644098810613</v>
      </c>
      <c r="E55" s="21"/>
      <c r="F55" s="105">
        <f>+F33/F29</f>
        <v>1.2021334109623223</v>
      </c>
      <c r="G55" s="15"/>
      <c r="H55" s="15"/>
    </row>
    <row r="56" spans="1:8" ht="17.25">
      <c r="A56" s="15"/>
      <c r="B56" s="15"/>
      <c r="C56" s="15"/>
      <c r="D56" s="20"/>
      <c r="E56" s="21"/>
      <c r="F56" s="20"/>
      <c r="G56" s="15"/>
      <c r="H56" s="15"/>
    </row>
    <row r="57" spans="1:8" ht="17.25">
      <c r="A57" s="15"/>
      <c r="B57" s="11" t="s">
        <v>110</v>
      </c>
      <c r="C57" s="15"/>
      <c r="D57" s="20"/>
      <c r="E57" s="21"/>
      <c r="F57" s="20"/>
      <c r="G57" s="15"/>
      <c r="H57" s="15"/>
    </row>
    <row r="58" spans="1:8" ht="17.25">
      <c r="A58" s="15"/>
      <c r="B58" s="11" t="s">
        <v>108</v>
      </c>
      <c r="C58" s="15"/>
      <c r="D58" s="20"/>
      <c r="E58" s="21"/>
      <c r="F58" s="20"/>
      <c r="G58" s="15"/>
      <c r="H58" s="15"/>
    </row>
    <row r="59" spans="1:8" ht="17.25">
      <c r="A59" s="15"/>
      <c r="B59" s="11" t="s">
        <v>109</v>
      </c>
      <c r="C59" s="15"/>
      <c r="D59" s="20"/>
      <c r="E59" s="21"/>
      <c r="F59" s="20"/>
      <c r="G59" s="15"/>
      <c r="H59" s="15"/>
    </row>
    <row r="60" spans="4:6" ht="16.5">
      <c r="D60" s="5"/>
      <c r="E60" s="5"/>
      <c r="F60" s="5"/>
    </row>
    <row r="61" spans="4:6" ht="16.5">
      <c r="D61" s="5"/>
      <c r="E61" s="5"/>
      <c r="F61" s="5"/>
    </row>
    <row r="62" spans="4:6" ht="16.5">
      <c r="D62" s="5"/>
      <c r="E62" s="5"/>
      <c r="F62" s="5"/>
    </row>
    <row r="63" spans="4:6" ht="16.5">
      <c r="D63" s="6"/>
      <c r="E63" s="6"/>
      <c r="F63" s="6"/>
    </row>
  </sheetData>
  <mergeCells count="3">
    <mergeCell ref="A1:H1"/>
    <mergeCell ref="A2:H2"/>
    <mergeCell ref="A3:H3"/>
  </mergeCells>
  <printOptions/>
  <pageMargins left="0.36" right="0.26" top="0.31" bottom="0.31" header="0.31" footer="0.19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E21" sqref="E21"/>
    </sheetView>
  </sheetViews>
  <sheetFormatPr defaultColWidth="9.140625" defaultRowHeight="12.75"/>
  <cols>
    <col min="1" max="1" width="33.28125" style="7" customWidth="1"/>
    <col min="2" max="2" width="11.57421875" style="8" customWidth="1"/>
    <col min="3" max="3" width="12.00390625" style="8" customWidth="1"/>
    <col min="4" max="4" width="17.00390625" style="8" customWidth="1"/>
    <col min="5" max="5" width="17.421875" style="8" customWidth="1"/>
    <col min="6" max="6" width="13.57421875" style="8" customWidth="1"/>
    <col min="7" max="7" width="12.28125" style="96" customWidth="1"/>
    <col min="8" max="8" width="12.7109375" style="96" customWidth="1"/>
    <col min="9" max="16384" width="9.140625" style="7" customWidth="1"/>
  </cols>
  <sheetData>
    <row r="1" spans="1:8" s="1" customFormat="1" ht="17.25">
      <c r="A1" s="118" t="s">
        <v>0</v>
      </c>
      <c r="B1" s="118"/>
      <c r="C1" s="118"/>
      <c r="D1" s="118"/>
      <c r="E1" s="118"/>
      <c r="F1" s="118"/>
      <c r="G1" s="93"/>
      <c r="H1" s="93"/>
    </row>
    <row r="2" spans="1:8" s="1" customFormat="1" ht="17.25">
      <c r="A2" s="118" t="s">
        <v>1</v>
      </c>
      <c r="B2" s="118"/>
      <c r="C2" s="118"/>
      <c r="D2" s="118"/>
      <c r="E2" s="118"/>
      <c r="F2" s="118"/>
      <c r="G2" s="93"/>
      <c r="H2" s="93"/>
    </row>
    <row r="3" spans="1:8" s="1" customFormat="1" ht="17.25">
      <c r="A3" s="118" t="s">
        <v>60</v>
      </c>
      <c r="B3" s="118"/>
      <c r="C3" s="118"/>
      <c r="D3" s="118"/>
      <c r="E3" s="118"/>
      <c r="F3" s="118"/>
      <c r="G3" s="93"/>
      <c r="H3" s="93"/>
    </row>
    <row r="4" spans="1:8" s="2" customFormat="1" ht="17.25">
      <c r="A4" s="13" t="s">
        <v>127</v>
      </c>
      <c r="B4" s="13"/>
      <c r="C4" s="13"/>
      <c r="D4" s="13"/>
      <c r="E4" s="13"/>
      <c r="F4" s="13"/>
      <c r="G4" s="94"/>
      <c r="H4" s="94"/>
    </row>
    <row r="5" spans="1:8" s="2" customFormat="1" ht="6.75" customHeight="1">
      <c r="A5" s="13"/>
      <c r="B5" s="13"/>
      <c r="C5" s="13"/>
      <c r="D5" s="13"/>
      <c r="E5" s="13"/>
      <c r="F5" s="13"/>
      <c r="G5" s="94"/>
      <c r="H5" s="94"/>
    </row>
    <row r="6" spans="1:8" s="2" customFormat="1" ht="34.5">
      <c r="A6" s="13"/>
      <c r="B6" s="39" t="s">
        <v>98</v>
      </c>
      <c r="C6" s="91" t="s">
        <v>103</v>
      </c>
      <c r="D6" s="91"/>
      <c r="E6" s="37"/>
      <c r="F6" s="37"/>
      <c r="G6" s="95" t="s">
        <v>105</v>
      </c>
      <c r="H6" s="95" t="s">
        <v>106</v>
      </c>
    </row>
    <row r="7" spans="1:6" ht="17.25">
      <c r="A7" s="15"/>
      <c r="B7" s="38" t="s">
        <v>104</v>
      </c>
      <c r="C7" s="38"/>
      <c r="D7" s="38"/>
      <c r="E7" s="39" t="s">
        <v>27</v>
      </c>
      <c r="F7" s="40"/>
    </row>
    <row r="8" spans="1:6" ht="51.75">
      <c r="A8" s="15"/>
      <c r="B8" s="92" t="s">
        <v>99</v>
      </c>
      <c r="C8" s="92" t="s">
        <v>100</v>
      </c>
      <c r="D8" s="92" t="s">
        <v>101</v>
      </c>
      <c r="E8" s="92" t="s">
        <v>102</v>
      </c>
      <c r="F8" s="39" t="s">
        <v>28</v>
      </c>
    </row>
    <row r="9" spans="1:8" ht="17.25">
      <c r="A9" s="15"/>
      <c r="B9" s="39" t="s">
        <v>2</v>
      </c>
      <c r="C9" s="39" t="s">
        <v>2</v>
      </c>
      <c r="D9" s="39" t="s">
        <v>2</v>
      </c>
      <c r="E9" s="39" t="s">
        <v>2</v>
      </c>
      <c r="F9" s="39" t="s">
        <v>2</v>
      </c>
      <c r="G9" s="39" t="s">
        <v>2</v>
      </c>
      <c r="H9" s="39" t="s">
        <v>2</v>
      </c>
    </row>
    <row r="10" spans="1:6" ht="17.25">
      <c r="A10" s="15"/>
      <c r="B10" s="20"/>
      <c r="C10" s="20"/>
      <c r="D10" s="20"/>
      <c r="E10" s="20"/>
      <c r="F10" s="20"/>
    </row>
    <row r="11" spans="1:6" ht="17.25">
      <c r="A11" s="15"/>
      <c r="B11" s="20"/>
      <c r="C11" s="20"/>
      <c r="D11" s="20"/>
      <c r="E11" s="20"/>
      <c r="F11" s="20"/>
    </row>
    <row r="12" spans="1:8" ht="17.25">
      <c r="A12" s="19" t="s">
        <v>107</v>
      </c>
      <c r="B12" s="20"/>
      <c r="C12" s="20"/>
      <c r="D12" s="20"/>
      <c r="E12" s="20"/>
      <c r="F12" s="20"/>
      <c r="H12" s="97"/>
    </row>
    <row r="13" spans="1:8" s="15" customFormat="1" ht="17.25">
      <c r="A13" s="19"/>
      <c r="B13" s="20"/>
      <c r="C13" s="20"/>
      <c r="D13" s="20"/>
      <c r="E13" s="20"/>
      <c r="F13" s="20"/>
      <c r="G13" s="18"/>
      <c r="H13" s="106"/>
    </row>
    <row r="14" spans="1:8" s="15" customFormat="1" ht="17.25">
      <c r="A14" s="19" t="s">
        <v>117</v>
      </c>
      <c r="B14" s="20">
        <v>48092</v>
      </c>
      <c r="C14" s="20">
        <v>150</v>
      </c>
      <c r="D14" s="20">
        <v>766</v>
      </c>
      <c r="E14" s="20">
        <v>8805</v>
      </c>
      <c r="F14" s="20">
        <f>SUM(B14:E14)</f>
        <v>57813</v>
      </c>
      <c r="G14" s="32">
        <v>4872</v>
      </c>
      <c r="H14" s="106">
        <f>+F14+G14</f>
        <v>62685</v>
      </c>
    </row>
    <row r="15" spans="1:8" s="15" customFormat="1" ht="17.25">
      <c r="A15" s="19"/>
      <c r="B15" s="20"/>
      <c r="C15" s="20"/>
      <c r="D15" s="20"/>
      <c r="E15" s="20"/>
      <c r="F15" s="20"/>
      <c r="G15" s="18"/>
      <c r="H15" s="106"/>
    </row>
    <row r="16" spans="1:8" s="15" customFormat="1" ht="34.5">
      <c r="A16" s="84" t="s">
        <v>119</v>
      </c>
      <c r="B16" s="27"/>
      <c r="C16" s="27"/>
      <c r="D16" s="27">
        <v>-766</v>
      </c>
      <c r="E16" s="27">
        <v>766</v>
      </c>
      <c r="F16" s="27"/>
      <c r="G16" s="107"/>
      <c r="H16" s="108">
        <f>SUM(B16:G16)</f>
        <v>0</v>
      </c>
    </row>
    <row r="17" spans="1:8" s="15" customFormat="1" ht="17.25">
      <c r="A17" s="19"/>
      <c r="B17" s="20"/>
      <c r="C17" s="20"/>
      <c r="D17" s="20"/>
      <c r="E17" s="20"/>
      <c r="F17" s="20"/>
      <c r="G17" s="18"/>
      <c r="H17" s="106"/>
    </row>
    <row r="18" spans="1:8" s="15" customFormat="1" ht="17.25">
      <c r="A18" s="19" t="s">
        <v>118</v>
      </c>
      <c r="B18" s="20">
        <f>SUM(B14:B16)</f>
        <v>48092</v>
      </c>
      <c r="C18" s="20">
        <f aca="true" t="shared" si="0" ref="C18:H18">SUM(C14:C16)</f>
        <v>150</v>
      </c>
      <c r="D18" s="20">
        <f t="shared" si="0"/>
        <v>0</v>
      </c>
      <c r="E18" s="20">
        <f t="shared" si="0"/>
        <v>9571</v>
      </c>
      <c r="F18" s="20">
        <f t="shared" si="0"/>
        <v>57813</v>
      </c>
      <c r="G18" s="20">
        <f t="shared" si="0"/>
        <v>4872</v>
      </c>
      <c r="H18" s="20">
        <f t="shared" si="0"/>
        <v>62685</v>
      </c>
    </row>
    <row r="19" spans="1:8" s="15" customFormat="1" ht="17.25">
      <c r="A19" s="19"/>
      <c r="B19" s="20"/>
      <c r="C19" s="20"/>
      <c r="D19" s="20"/>
      <c r="E19" s="20"/>
      <c r="F19" s="20"/>
      <c r="G19" s="18"/>
      <c r="H19" s="18"/>
    </row>
    <row r="20" spans="1:8" s="15" customFormat="1" ht="17.25">
      <c r="A20" s="15" t="s">
        <v>131</v>
      </c>
      <c r="B20" s="20">
        <v>0</v>
      </c>
      <c r="C20" s="20">
        <v>0</v>
      </c>
      <c r="D20" s="20">
        <v>0</v>
      </c>
      <c r="E20" s="20">
        <v>1169</v>
      </c>
      <c r="F20" s="20">
        <f>SUM(B20:E20)</f>
        <v>1169</v>
      </c>
      <c r="G20" s="110">
        <v>-52</v>
      </c>
      <c r="H20" s="106">
        <f>+F20+G20</f>
        <v>1117</v>
      </c>
    </row>
    <row r="21" spans="2:8" s="15" customFormat="1" ht="17.25">
      <c r="B21" s="20"/>
      <c r="C21" s="20"/>
      <c r="D21" s="20"/>
      <c r="E21" s="20"/>
      <c r="F21" s="20"/>
      <c r="G21" s="18"/>
      <c r="H21" s="18"/>
    </row>
    <row r="22" spans="1:8" s="15" customFormat="1" ht="18" thickBot="1">
      <c r="A22" s="19" t="s">
        <v>132</v>
      </c>
      <c r="B22" s="28">
        <f>SUM(B18:B20)</f>
        <v>48092</v>
      </c>
      <c r="C22" s="28">
        <f aca="true" t="shared" si="1" ref="C22:H22">SUM(C18:C20)</f>
        <v>150</v>
      </c>
      <c r="D22" s="28">
        <f t="shared" si="1"/>
        <v>0</v>
      </c>
      <c r="E22" s="28">
        <f t="shared" si="1"/>
        <v>10740</v>
      </c>
      <c r="F22" s="28">
        <f t="shared" si="1"/>
        <v>58982</v>
      </c>
      <c r="G22" s="28">
        <f t="shared" si="1"/>
        <v>4820</v>
      </c>
      <c r="H22" s="28">
        <f t="shared" si="1"/>
        <v>63802</v>
      </c>
    </row>
    <row r="23" spans="2:8" s="15" customFormat="1" ht="18" thickTop="1">
      <c r="B23" s="20"/>
      <c r="C23" s="20"/>
      <c r="D23" s="20"/>
      <c r="E23" s="20"/>
      <c r="F23" s="20"/>
      <c r="G23" s="106"/>
      <c r="H23" s="18"/>
    </row>
    <row r="24" spans="2:8" s="15" customFormat="1" ht="17.25">
      <c r="B24" s="20"/>
      <c r="C24" s="20"/>
      <c r="D24" s="20"/>
      <c r="E24" s="20"/>
      <c r="F24" s="20"/>
      <c r="G24" s="18"/>
      <c r="H24" s="18"/>
    </row>
    <row r="25" spans="1:8" s="15" customFormat="1" ht="17.25">
      <c r="A25" s="19" t="s">
        <v>66</v>
      </c>
      <c r="B25" s="20">
        <v>48087</v>
      </c>
      <c r="C25" s="20">
        <v>150</v>
      </c>
      <c r="D25" s="20">
        <v>1602</v>
      </c>
      <c r="E25" s="20">
        <v>6600</v>
      </c>
      <c r="F25" s="20">
        <f>SUM(B25:E25)</f>
        <v>56439</v>
      </c>
      <c r="G25" s="109">
        <v>0</v>
      </c>
      <c r="H25" s="106">
        <f>+F25+G25</f>
        <v>56439</v>
      </c>
    </row>
    <row r="26" spans="2:8" s="15" customFormat="1" ht="17.25">
      <c r="B26" s="20"/>
      <c r="C26" s="20"/>
      <c r="D26" s="20"/>
      <c r="E26" s="20"/>
      <c r="F26" s="20"/>
      <c r="G26" s="109"/>
      <c r="H26" s="18"/>
    </row>
    <row r="27" spans="1:8" s="15" customFormat="1" ht="17.25">
      <c r="A27" s="15" t="s">
        <v>131</v>
      </c>
      <c r="B27" s="20">
        <v>5</v>
      </c>
      <c r="C27" s="20">
        <v>0</v>
      </c>
      <c r="D27" s="20">
        <v>0</v>
      </c>
      <c r="E27" s="20">
        <v>887</v>
      </c>
      <c r="F27" s="20">
        <f>SUM(B27:E27)</f>
        <v>892</v>
      </c>
      <c r="G27" s="109">
        <v>0</v>
      </c>
      <c r="H27" s="106">
        <f>+F27+G27</f>
        <v>892</v>
      </c>
    </row>
    <row r="28" spans="2:8" s="15" customFormat="1" ht="17.25">
      <c r="B28" s="20"/>
      <c r="C28" s="20"/>
      <c r="D28" s="20"/>
      <c r="E28" s="20"/>
      <c r="F28" s="20"/>
      <c r="G28" s="18"/>
      <c r="H28" s="18"/>
    </row>
    <row r="29" spans="1:8" s="15" customFormat="1" ht="18" thickBot="1">
      <c r="A29" s="19" t="s">
        <v>133</v>
      </c>
      <c r="B29" s="28">
        <f>SUM(B25:B27)</f>
        <v>48092</v>
      </c>
      <c r="C29" s="28">
        <f aca="true" t="shared" si="2" ref="C29:H29">SUM(C25:C27)</f>
        <v>150</v>
      </c>
      <c r="D29" s="28">
        <f t="shared" si="2"/>
        <v>1602</v>
      </c>
      <c r="E29" s="28">
        <f t="shared" si="2"/>
        <v>7487</v>
      </c>
      <c r="F29" s="28">
        <f t="shared" si="2"/>
        <v>57331</v>
      </c>
      <c r="G29" s="28">
        <f t="shared" si="2"/>
        <v>0</v>
      </c>
      <c r="H29" s="28">
        <f t="shared" si="2"/>
        <v>57331</v>
      </c>
    </row>
    <row r="30" ht="14.25" thickTop="1"/>
    <row r="31" ht="15.75">
      <c r="A31" s="11" t="s">
        <v>112</v>
      </c>
    </row>
    <row r="32" ht="15.75">
      <c r="A32" s="11" t="s">
        <v>111</v>
      </c>
    </row>
    <row r="33" ht="15.75">
      <c r="A33" s="11" t="s">
        <v>109</v>
      </c>
    </row>
  </sheetData>
  <mergeCells count="3">
    <mergeCell ref="A1:F1"/>
    <mergeCell ref="A2:F2"/>
    <mergeCell ref="A3:F3"/>
  </mergeCells>
  <printOptions/>
  <pageMargins left="0.48" right="0.5" top="0.34" bottom="0.38" header="0.17" footer="0.26"/>
  <pageSetup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workbookViewId="0" topLeftCell="A41">
      <selection activeCell="B55" sqref="B55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18.28125" style="102" customWidth="1"/>
    <col min="4" max="4" width="17.8515625" style="5" customWidth="1"/>
    <col min="5" max="5" width="20.00390625" style="4" customWidth="1"/>
    <col min="6" max="16384" width="9.140625" style="4" customWidth="1"/>
  </cols>
  <sheetData>
    <row r="1" spans="1:9" s="2" customFormat="1" ht="17.25">
      <c r="A1" s="13" t="s">
        <v>0</v>
      </c>
      <c r="B1" s="13"/>
      <c r="C1" s="98"/>
      <c r="D1" s="1"/>
      <c r="E1" s="1"/>
      <c r="F1" s="1"/>
      <c r="G1" s="1"/>
      <c r="H1" s="1"/>
      <c r="I1" s="1"/>
    </row>
    <row r="2" spans="1:3" s="2" customFormat="1" ht="17.25">
      <c r="A2" s="13" t="s">
        <v>1</v>
      </c>
      <c r="B2" s="13"/>
      <c r="C2" s="99"/>
    </row>
    <row r="3" spans="1:9" s="2" customFormat="1" ht="17.25">
      <c r="A3" s="13" t="s">
        <v>61</v>
      </c>
      <c r="B3" s="13"/>
      <c r="C3" s="98"/>
      <c r="D3" s="1"/>
      <c r="E3" s="1"/>
      <c r="F3" s="1"/>
      <c r="G3" s="1"/>
      <c r="H3" s="1"/>
      <c r="I3" s="1"/>
    </row>
    <row r="4" spans="1:4" s="2" customFormat="1" ht="17.25">
      <c r="A4" s="13" t="s">
        <v>127</v>
      </c>
      <c r="B4" s="13"/>
      <c r="C4" s="99"/>
      <c r="D4" s="3"/>
    </row>
    <row r="5" spans="3:5" s="15" customFormat="1" ht="39" customHeight="1">
      <c r="C5" s="100"/>
      <c r="D5" s="41" t="s">
        <v>130</v>
      </c>
      <c r="E5" s="41" t="s">
        <v>134</v>
      </c>
    </row>
    <row r="6" spans="3:5" s="15" customFormat="1" ht="17.25">
      <c r="C6" s="34"/>
      <c r="D6" s="32" t="s">
        <v>2</v>
      </c>
      <c r="E6" s="32" t="s">
        <v>2</v>
      </c>
    </row>
    <row r="7" spans="1:5" s="15" customFormat="1" ht="17.25">
      <c r="A7" s="19" t="s">
        <v>29</v>
      </c>
      <c r="C7" s="101"/>
      <c r="D7" s="58"/>
      <c r="E7" s="20"/>
    </row>
    <row r="8" spans="3:5" s="15" customFormat="1" ht="17.25">
      <c r="C8" s="101"/>
      <c r="D8" s="58"/>
      <c r="E8" s="20"/>
    </row>
    <row r="9" spans="1:5" s="15" customFormat="1" ht="17.25">
      <c r="A9" s="15" t="s">
        <v>62</v>
      </c>
      <c r="C9" s="101"/>
      <c r="D9" s="58">
        <f>+PL!E21</f>
        <v>1135</v>
      </c>
      <c r="E9" s="20">
        <v>887</v>
      </c>
    </row>
    <row r="10" spans="3:5" s="15" customFormat="1" ht="17.25">
      <c r="C10" s="101"/>
      <c r="D10" s="58"/>
      <c r="E10" s="20"/>
    </row>
    <row r="11" spans="1:5" s="15" customFormat="1" ht="17.25">
      <c r="A11" s="15" t="s">
        <v>30</v>
      </c>
      <c r="C11" s="101"/>
      <c r="D11" s="58"/>
      <c r="E11" s="20"/>
    </row>
    <row r="12" spans="2:5" s="15" customFormat="1" ht="17.25">
      <c r="B12" s="15" t="s">
        <v>68</v>
      </c>
      <c r="C12" s="101"/>
      <c r="D12" s="58">
        <v>215</v>
      </c>
      <c r="E12" s="20">
        <v>120</v>
      </c>
    </row>
    <row r="13" spans="2:5" s="15" customFormat="1" ht="17.25">
      <c r="B13" s="15" t="s">
        <v>31</v>
      </c>
      <c r="C13" s="101"/>
      <c r="D13" s="58">
        <v>2524</v>
      </c>
      <c r="E13" s="20">
        <v>2440</v>
      </c>
    </row>
    <row r="14" spans="2:5" s="15" customFormat="1" ht="17.25">
      <c r="B14" s="15" t="s">
        <v>147</v>
      </c>
      <c r="C14" s="101"/>
      <c r="D14" s="58">
        <v>846</v>
      </c>
      <c r="E14" s="20">
        <v>0</v>
      </c>
    </row>
    <row r="15" spans="2:5" s="15" customFormat="1" ht="17.25">
      <c r="B15" s="15" t="s">
        <v>135</v>
      </c>
      <c r="C15" s="101"/>
      <c r="D15" s="58">
        <v>0</v>
      </c>
      <c r="E15" s="20">
        <v>1382</v>
      </c>
    </row>
    <row r="16" spans="2:5" s="15" customFormat="1" ht="15" customHeight="1">
      <c r="B16" s="15" t="s">
        <v>32</v>
      </c>
      <c r="C16" s="101"/>
      <c r="D16" s="58">
        <v>2317</v>
      </c>
      <c r="E16" s="20">
        <v>2382</v>
      </c>
    </row>
    <row r="17" spans="2:5" s="15" customFormat="1" ht="16.5" customHeight="1">
      <c r="B17" s="15" t="s">
        <v>55</v>
      </c>
      <c r="C17" s="101"/>
      <c r="D17" s="58">
        <v>-491</v>
      </c>
      <c r="E17" s="20">
        <v>-368</v>
      </c>
    </row>
    <row r="18" spans="3:5" s="15" customFormat="1" ht="17.25">
      <c r="C18" s="101"/>
      <c r="D18" s="59"/>
      <c r="E18" s="27"/>
    </row>
    <row r="19" spans="1:5" s="15" customFormat="1" ht="17.25">
      <c r="A19" s="15" t="s">
        <v>56</v>
      </c>
      <c r="C19" s="101"/>
      <c r="D19" s="58">
        <f>SUM(D9:D18)</f>
        <v>6546</v>
      </c>
      <c r="E19" s="20">
        <f>SUM(E9:E18)</f>
        <v>6843</v>
      </c>
    </row>
    <row r="20" spans="3:5" s="15" customFormat="1" ht="17.25">
      <c r="C20" s="101"/>
      <c r="D20" s="58"/>
      <c r="E20" s="20"/>
    </row>
    <row r="21" spans="1:5" s="15" customFormat="1" ht="17.25">
      <c r="A21" s="15" t="s">
        <v>33</v>
      </c>
      <c r="C21" s="101"/>
      <c r="D21" s="58"/>
      <c r="E21" s="20"/>
    </row>
    <row r="22" spans="3:5" s="15" customFormat="1" ht="17.25">
      <c r="C22" s="101"/>
      <c r="D22" s="58"/>
      <c r="E22" s="20"/>
    </row>
    <row r="23" spans="2:5" s="15" customFormat="1" ht="17.25">
      <c r="B23" s="15" t="s">
        <v>12</v>
      </c>
      <c r="C23" s="101"/>
      <c r="D23" s="58">
        <v>-711</v>
      </c>
      <c r="E23" s="20">
        <v>-3922</v>
      </c>
    </row>
    <row r="24" spans="2:5" s="15" customFormat="1" ht="17.25">
      <c r="B24" s="15" t="s">
        <v>34</v>
      </c>
      <c r="C24" s="101"/>
      <c r="D24" s="58">
        <v>-1676</v>
      </c>
      <c r="E24" s="20">
        <v>-17766</v>
      </c>
    </row>
    <row r="25" spans="2:5" s="15" customFormat="1" ht="17.25">
      <c r="B25" s="15" t="s">
        <v>35</v>
      </c>
      <c r="C25" s="101"/>
      <c r="D25" s="58">
        <v>1517</v>
      </c>
      <c r="E25" s="20">
        <v>4549</v>
      </c>
    </row>
    <row r="26" spans="3:5" s="15" customFormat="1" ht="17.25">
      <c r="C26" s="101"/>
      <c r="D26" s="59"/>
      <c r="E26" s="27"/>
    </row>
    <row r="27" spans="1:5" s="15" customFormat="1" ht="17.25">
      <c r="A27" s="15" t="s">
        <v>120</v>
      </c>
      <c r="C27" s="101"/>
      <c r="D27" s="58">
        <f>SUM(D19:D26)</f>
        <v>5676</v>
      </c>
      <c r="E27" s="20">
        <f>SUM(E19:E26)</f>
        <v>-10296</v>
      </c>
    </row>
    <row r="28" spans="3:5" s="15" customFormat="1" ht="16.5" customHeight="1">
      <c r="C28" s="101"/>
      <c r="D28" s="58"/>
      <c r="E28" s="20"/>
    </row>
    <row r="29" spans="2:5" s="15" customFormat="1" ht="17.25">
      <c r="B29" s="15" t="s">
        <v>36</v>
      </c>
      <c r="C29" s="101"/>
      <c r="D29" s="58">
        <f>-D16</f>
        <v>-2317</v>
      </c>
      <c r="E29" s="20">
        <f>-E16</f>
        <v>-2382</v>
      </c>
    </row>
    <row r="30" spans="2:5" s="15" customFormat="1" ht="17.25">
      <c r="B30" s="15" t="s">
        <v>37</v>
      </c>
      <c r="C30" s="101"/>
      <c r="D30" s="58">
        <f>-D17</f>
        <v>491</v>
      </c>
      <c r="E30" s="20">
        <f>-E17</f>
        <v>368</v>
      </c>
    </row>
    <row r="31" spans="2:5" s="15" customFormat="1" ht="17.25">
      <c r="B31" s="15" t="s">
        <v>38</v>
      </c>
      <c r="C31" s="101"/>
      <c r="D31" s="58">
        <v>-28</v>
      </c>
      <c r="E31" s="20">
        <v>0</v>
      </c>
    </row>
    <row r="32" spans="3:5" s="15" customFormat="1" ht="17.25">
      <c r="C32" s="101"/>
      <c r="D32" s="58"/>
      <c r="E32" s="27"/>
    </row>
    <row r="33" spans="1:5" s="15" customFormat="1" ht="17.25">
      <c r="A33" s="19" t="s">
        <v>139</v>
      </c>
      <c r="C33" s="101"/>
      <c r="D33" s="60">
        <f>SUM(D27:D32)</f>
        <v>3822</v>
      </c>
      <c r="E33" s="42">
        <f>SUM(E27:E32)</f>
        <v>-12310</v>
      </c>
    </row>
    <row r="34" spans="3:5" s="15" customFormat="1" ht="17.25">
      <c r="C34" s="101"/>
      <c r="D34" s="58"/>
      <c r="E34" s="20"/>
    </row>
    <row r="35" spans="1:5" s="15" customFormat="1" ht="17.25">
      <c r="A35" s="19" t="s">
        <v>39</v>
      </c>
      <c r="C35" s="101"/>
      <c r="D35" s="58"/>
      <c r="E35" s="20"/>
    </row>
    <row r="36" spans="3:5" s="15" customFormat="1" ht="17.25">
      <c r="C36" s="101"/>
      <c r="D36" s="58"/>
      <c r="E36" s="20"/>
    </row>
    <row r="37" spans="1:5" s="15" customFormat="1" ht="15" customHeight="1">
      <c r="A37" s="61" t="s">
        <v>136</v>
      </c>
      <c r="B37" s="61"/>
      <c r="C37" s="101"/>
      <c r="D37" s="58">
        <v>0</v>
      </c>
      <c r="E37" s="58">
        <v>3993</v>
      </c>
    </row>
    <row r="38" spans="1:5" s="15" customFormat="1" ht="15" customHeight="1">
      <c r="A38" s="15" t="s">
        <v>40</v>
      </c>
      <c r="C38" s="101"/>
      <c r="D38" s="58">
        <v>-2217</v>
      </c>
      <c r="E38" s="20">
        <v>-811</v>
      </c>
    </row>
    <row r="39" spans="1:5" s="61" customFormat="1" ht="15" customHeight="1">
      <c r="A39" s="61" t="s">
        <v>41</v>
      </c>
      <c r="C39" s="101"/>
      <c r="D39" s="58">
        <v>-118</v>
      </c>
      <c r="E39" s="58">
        <v>-76</v>
      </c>
    </row>
    <row r="40" spans="3:5" s="15" customFormat="1" ht="17.25">
      <c r="C40" s="101"/>
      <c r="D40" s="58"/>
      <c r="E40" s="20"/>
    </row>
    <row r="41" spans="1:5" s="15" customFormat="1" ht="17.25">
      <c r="A41" s="19" t="s">
        <v>140</v>
      </c>
      <c r="C41" s="101"/>
      <c r="D41" s="60">
        <f>SUM(D37:D40)</f>
        <v>-2335</v>
      </c>
      <c r="E41" s="42">
        <f>SUM(E37:E40)</f>
        <v>3106</v>
      </c>
    </row>
    <row r="42" spans="3:5" s="15" customFormat="1" ht="15.75" customHeight="1">
      <c r="C42" s="101"/>
      <c r="D42" s="58"/>
      <c r="E42" s="20"/>
    </row>
    <row r="43" spans="1:5" s="15" customFormat="1" ht="15.75" customHeight="1">
      <c r="A43" s="19" t="s">
        <v>42</v>
      </c>
      <c r="C43" s="101"/>
      <c r="D43" s="58"/>
      <c r="E43" s="20"/>
    </row>
    <row r="44" spans="3:5" s="15" customFormat="1" ht="15.75" customHeight="1">
      <c r="C44" s="101"/>
      <c r="D44" s="58"/>
      <c r="E44" s="20"/>
    </row>
    <row r="45" spans="1:5" s="15" customFormat="1" ht="15.75" customHeight="1">
      <c r="A45" s="15" t="s">
        <v>137</v>
      </c>
      <c r="C45" s="101"/>
      <c r="D45" s="58">
        <v>0</v>
      </c>
      <c r="E45" s="20">
        <v>5</v>
      </c>
    </row>
    <row r="46" spans="1:5" s="15" customFormat="1" ht="17.25">
      <c r="A46" s="15" t="s">
        <v>138</v>
      </c>
      <c r="C46" s="101"/>
      <c r="D46" s="58">
        <v>120</v>
      </c>
      <c r="E46" s="20">
        <v>-117</v>
      </c>
    </row>
    <row r="47" spans="1:5" s="15" customFormat="1" ht="17.25">
      <c r="A47" s="15" t="s">
        <v>67</v>
      </c>
      <c r="C47" s="101"/>
      <c r="D47" s="58">
        <v>-969</v>
      </c>
      <c r="E47" s="20">
        <v>-2613</v>
      </c>
    </row>
    <row r="48" spans="3:5" s="15" customFormat="1" ht="17.25">
      <c r="C48" s="101"/>
      <c r="D48" s="58"/>
      <c r="E48" s="20"/>
    </row>
    <row r="49" spans="1:5" s="15" customFormat="1" ht="17.25">
      <c r="A49" s="19" t="s">
        <v>121</v>
      </c>
      <c r="C49" s="101"/>
      <c r="D49" s="42">
        <f>SUM(D45:D48)</f>
        <v>-849</v>
      </c>
      <c r="E49" s="42">
        <f>SUM(E45:E48)</f>
        <v>-2725</v>
      </c>
    </row>
    <row r="50" spans="3:5" s="15" customFormat="1" ht="17.25">
      <c r="C50" s="101"/>
      <c r="D50" s="58"/>
      <c r="E50" s="20"/>
    </row>
    <row r="51" spans="1:5" s="15" customFormat="1" ht="17.25">
      <c r="A51" s="19" t="s">
        <v>141</v>
      </c>
      <c r="C51" s="101"/>
      <c r="D51" s="58">
        <f>+D33+D41+D49</f>
        <v>638</v>
      </c>
      <c r="E51" s="20">
        <f>+E33+E41+E49</f>
        <v>-11929</v>
      </c>
    </row>
    <row r="52" spans="1:5" s="15" customFormat="1" ht="17.25">
      <c r="A52" s="19" t="s">
        <v>58</v>
      </c>
      <c r="C52" s="101"/>
      <c r="D52" s="58">
        <v>7259</v>
      </c>
      <c r="E52" s="20">
        <v>18431</v>
      </c>
    </row>
    <row r="53" spans="1:5" s="15" customFormat="1" ht="18" thickBot="1">
      <c r="A53" s="19" t="s">
        <v>57</v>
      </c>
      <c r="C53" s="101"/>
      <c r="D53" s="62">
        <f>SUM(D51:D52)</f>
        <v>7897</v>
      </c>
      <c r="E53" s="28">
        <f>SUM(E51:E52)</f>
        <v>6502</v>
      </c>
    </row>
    <row r="54" spans="3:5" s="15" customFormat="1" ht="18" thickTop="1">
      <c r="C54" s="101"/>
      <c r="D54" s="58"/>
      <c r="E54" s="20"/>
    </row>
    <row r="55" spans="1:5" s="15" customFormat="1" ht="17.25">
      <c r="A55" s="15" t="s">
        <v>43</v>
      </c>
      <c r="C55" s="101"/>
      <c r="D55" s="58"/>
      <c r="E55" s="20"/>
    </row>
    <row r="56" spans="1:5" s="15" customFormat="1" ht="17.25">
      <c r="A56" s="15" t="s">
        <v>18</v>
      </c>
      <c r="C56" s="101"/>
      <c r="D56" s="58">
        <v>-187</v>
      </c>
      <c r="E56" s="20">
        <v>-1758</v>
      </c>
    </row>
    <row r="57" spans="1:5" s="15" customFormat="1" ht="17.25">
      <c r="A57" s="15" t="s">
        <v>15</v>
      </c>
      <c r="C57" s="101"/>
      <c r="D57" s="58">
        <v>1001</v>
      </c>
      <c r="E57" s="20">
        <v>150</v>
      </c>
    </row>
    <row r="58" spans="1:5" s="15" customFormat="1" ht="17.25">
      <c r="A58" s="15" t="s">
        <v>16</v>
      </c>
      <c r="C58" s="101"/>
      <c r="D58" s="58">
        <v>7083</v>
      </c>
      <c r="E58" s="20">
        <v>8110</v>
      </c>
    </row>
    <row r="59" spans="3:5" s="15" customFormat="1" ht="18" thickBot="1">
      <c r="C59" s="101"/>
      <c r="D59" s="28">
        <f>+D56+D58+D57</f>
        <v>7897</v>
      </c>
      <c r="E59" s="28">
        <f>+E56+E58+E57</f>
        <v>6502</v>
      </c>
    </row>
    <row r="60" ht="17.25" thickTop="1"/>
    <row r="61" ht="16.5">
      <c r="A61" s="11" t="s">
        <v>113</v>
      </c>
    </row>
    <row r="62" ht="16.5">
      <c r="A62" s="11" t="s">
        <v>115</v>
      </c>
    </row>
    <row r="63" ht="16.5">
      <c r="A63" s="11" t="s">
        <v>114</v>
      </c>
    </row>
  </sheetData>
  <printOptions/>
  <pageMargins left="0.29" right="0.26" top="0.28" bottom="0.26" header="0.22" footer="0.1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SEAH</cp:lastModifiedBy>
  <cp:lastPrinted>2006-08-29T10:06:08Z</cp:lastPrinted>
  <dcterms:created xsi:type="dcterms:W3CDTF">2003-05-20T04:35:25Z</dcterms:created>
  <dcterms:modified xsi:type="dcterms:W3CDTF">2006-08-29T10:06:23Z</dcterms:modified>
  <cp:category/>
  <cp:version/>
  <cp:contentType/>
  <cp:contentStatus/>
</cp:coreProperties>
</file>